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araccrs.sharepoint.com/sites/CCRS/Office Data/COMPETITIONS, TEAMS &amp; COACHING/8005-1 CCF_Schools' Meeting/2025/"/>
    </mc:Choice>
  </mc:AlternateContent>
  <xr:revisionPtr revIDLastSave="74" documentId="8_{6A8669FA-D286-43E0-BA2F-02665759B5C1}" xr6:coauthVersionLast="47" xr6:coauthVersionMax="47" xr10:uidLastSave="{410CB1DB-0441-4644-B8FE-28B4C1C36DD9}"/>
  <bookViews>
    <workbookView xWindow="-23148" yWindow="-108" windowWidth="23256" windowHeight="12456" xr2:uid="{00000000-000D-0000-FFFF-FFFF00000000}"/>
  </bookViews>
  <sheets>
    <sheet name="Schools 2025" sheetId="1" r:id="rId1"/>
  </sheets>
  <definedNames>
    <definedName name="_xlnm.Print_Area" localSheetId="0">'Schools 2025'!$A$1:$F$88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0" i="1"/>
  <c r="F71" i="1"/>
  <c r="F69" i="1"/>
  <c r="F59" i="1"/>
  <c r="F60" i="1"/>
  <c r="F58" i="1"/>
  <c r="F47" i="1"/>
  <c r="F48" i="1"/>
  <c r="F49" i="1"/>
  <c r="F46" i="1"/>
  <c r="F86" i="1"/>
  <c r="E77" i="1" l="1"/>
  <c r="A29" i="1"/>
  <c r="D83" i="1" l="1"/>
  <c r="D82" i="1"/>
  <c r="D79" i="1"/>
  <c r="D28" i="1"/>
  <c r="B28" i="1"/>
  <c r="A28" i="1"/>
  <c r="A23" i="1"/>
  <c r="R30" i="1" l="1"/>
  <c r="F88" i="1" l="1"/>
</calcChain>
</file>

<file path=xl/sharedStrings.xml><?xml version="1.0" encoding="utf-8"?>
<sst xmlns="http://schemas.openxmlformats.org/spreadsheetml/2006/main" count="64" uniqueCount="57">
  <si>
    <t>Yes</t>
  </si>
  <si>
    <t>No</t>
  </si>
  <si>
    <t>email</t>
  </si>
  <si>
    <t>telephone</t>
  </si>
  <si>
    <t>Sat 7 Jul Dinner</t>
  </si>
  <si>
    <t>Sun 8 Jul Breakfast</t>
  </si>
  <si>
    <t>Arrival Date</t>
  </si>
  <si>
    <t>Departure Date</t>
  </si>
  <si>
    <t>Contact Name</t>
  </si>
  <si>
    <t>Accommodation at Brunswick</t>
  </si>
  <si>
    <t>Breakfast</t>
  </si>
  <si>
    <t>Packed Lunch</t>
  </si>
  <si>
    <t>Evening Meal</t>
  </si>
  <si>
    <t>0830 - 1000, 300 yards</t>
  </si>
  <si>
    <t>1030 - 1200, 300 yards</t>
  </si>
  <si>
    <t>1330 - 1500, 500 yards</t>
  </si>
  <si>
    <t>1530 - 1700, 500 yards</t>
  </si>
  <si>
    <t>0830 - 1030, 300 yards</t>
  </si>
  <si>
    <t>1100 - 1200 and 1330 - 1430, 500 yards</t>
  </si>
  <si>
    <t>1500 - 1700, 600 Yards</t>
  </si>
  <si>
    <t>Competition</t>
  </si>
  <si>
    <t>No of Teams (if more than one allowed)</t>
  </si>
  <si>
    <t>Total Cost</t>
  </si>
  <si>
    <t>School Name (as you wish it to appear on prize lists)</t>
  </si>
  <si>
    <t>School Details, Messing and Accommodation Intentions</t>
  </si>
  <si>
    <t>No of Targets Required (estimate 8 shoots per session)</t>
  </si>
  <si>
    <t>No of Targets Required (estimate 11 shoots per session)</t>
  </si>
  <si>
    <t>Sessions Required (check all that apply)</t>
  </si>
  <si>
    <t>Messing at Brunswick</t>
  </si>
  <si>
    <t>The Cadet Pairs (concurrent) (free)</t>
  </si>
  <si>
    <t>Cottesloe Vase Entry (free for qualified schools)</t>
  </si>
  <si>
    <t>The Reserve and Reserve Extra (free)</t>
  </si>
  <si>
    <t>The Spencer Mellish (free)</t>
  </si>
  <si>
    <t>The Garry (Concurrent for UK Schools) (£10)</t>
  </si>
  <si>
    <t>School County</t>
  </si>
  <si>
    <t>Complete and return to competitions.officer@ccrs.org.uk</t>
  </si>
  <si>
    <t>Note - Messing contribution apply to all cadets if taken at Brunswick. £2.55 per cadet per day where a meal is taken. Messing will be collected separately after your Nominal Roll is returned. Cadets in receipt of unemployment allowance, and CFAV, do not pay messing.</t>
  </si>
  <si>
    <t>Sun 13 Jul</t>
  </si>
  <si>
    <t>Mon 14 Jul</t>
  </si>
  <si>
    <t>Tue 15 Jul</t>
  </si>
  <si>
    <t>Wed 16 Jul</t>
  </si>
  <si>
    <t>Thu 17 Jul</t>
  </si>
  <si>
    <t>Mon 14 to Wed 16 Jul, Century Ranges</t>
  </si>
  <si>
    <t>Monday 14 July</t>
  </si>
  <si>
    <t>Unlimited Entries, 1hr 30min per session, £30 per target, per session</t>
  </si>
  <si>
    <t>Tuesday 15 July</t>
  </si>
  <si>
    <t>Unlimited Entries, 2hr per session, £45 per target, per session</t>
  </si>
  <si>
    <t>Wednesday 16 July</t>
  </si>
  <si>
    <t>Thursday 17 July</t>
  </si>
  <si>
    <t>The Ashburton (UK) / Garry (O'seas) (£128)</t>
  </si>
  <si>
    <t>The Ashburton Fours (£64)</t>
  </si>
  <si>
    <t>The Schools' Fours (£64)</t>
  </si>
  <si>
    <t>The Cadet Fours (£64)</t>
  </si>
  <si>
    <t>The Schools' Pairs (£32)</t>
  </si>
  <si>
    <t>The Cadet Pairs (£32)</t>
  </si>
  <si>
    <t>Fri 18 Jul</t>
  </si>
  <si>
    <t>Schools Meeting 2025 -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</si>
</sst>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43" fontId="4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14" xfId="0" applyFont="1" applyFill="1" applyBorder="1"/>
    <xf numFmtId="0" fontId="4" fillId="2" borderId="14" xfId="0" applyFont="1" applyFill="1" applyBorder="1" applyAlignment="1">
      <alignment vertical="center"/>
    </xf>
    <xf numFmtId="43" fontId="4" fillId="2" borderId="0" xfId="0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43" fontId="4" fillId="2" borderId="1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3" fontId="4" fillId="2" borderId="22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3" fontId="4" fillId="2" borderId="24" xfId="0" applyNumberFormat="1" applyFont="1" applyFill="1" applyBorder="1" applyAlignment="1">
      <alignment horizontal="center" vertical="center"/>
    </xf>
    <xf numFmtId="43" fontId="4" fillId="2" borderId="19" xfId="0" applyNumberFormat="1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3" fontId="4" fillId="2" borderId="27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43" fontId="4" fillId="2" borderId="29" xfId="0" applyNumberFormat="1" applyFont="1" applyFill="1" applyBorder="1" applyAlignment="1">
      <alignment horizontal="center" vertical="center"/>
    </xf>
    <xf numFmtId="43" fontId="2" fillId="4" borderId="19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44" fontId="6" fillId="2" borderId="34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4" fillId="4" borderId="18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43" fontId="4" fillId="2" borderId="27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color theme="0"/>
      </font>
    </dxf>
    <dxf>
      <font>
        <condense val="0"/>
        <extend val="0"/>
        <color indexed="2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46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J$69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$J$70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J$85" lockText="1" noThreeD="1"/>
</file>

<file path=xl/ctrlProps/ctrlProp13.xml><?xml version="1.0" encoding="utf-8"?>
<formControlPr xmlns="http://schemas.microsoft.com/office/spreadsheetml/2009/9/main" objectType="CheckBox" fmlaLink="$J$71" lockText="1" noThreeD="1"/>
</file>

<file path=xl/ctrlProps/ctrlProp130.xml><?xml version="1.0" encoding="utf-8"?>
<formControlPr xmlns="http://schemas.microsoft.com/office/spreadsheetml/2009/9/main" objectType="CheckBox" fmlaLink="$J$86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J$7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J$47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J$78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J$48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J$79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J$49" lockText="1" noThreeD="1"/>
</file>

<file path=xl/ctrlProps/ctrlProp40.xml><?xml version="1.0" encoding="utf-8"?>
<formControlPr xmlns="http://schemas.microsoft.com/office/spreadsheetml/2009/9/main" objectType="CheckBox" fmlaLink="$J$80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J$58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J$81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J$59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J$82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J$60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J$83" lockText="1" noThreeD="1"/>
</file>

<file path=xl/ctrlProps/ctrlProp76.xml><?xml version="1.0" encoding="utf-8"?>
<formControlPr xmlns="http://schemas.microsoft.com/office/spreadsheetml/2009/9/main" objectType="CheckBox" fmlaLink="$J$84" lockText="1" noThreeD="1"/>
</file>

<file path=xl/ctrlProps/ctrlProp77.xml><?xml version="1.0" encoding="utf-8"?>
<formControlPr xmlns="http://schemas.microsoft.com/office/spreadsheetml/2009/9/main" objectType="CheckBox" fmlaLink="$J$85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fmlaLink="#REF!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45</xdr:row>
          <xdr:rowOff>15240</xdr:rowOff>
        </xdr:from>
        <xdr:to>
          <xdr:col>0</xdr:col>
          <xdr:colOff>441960</xdr:colOff>
          <xdr:row>46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46</xdr:row>
          <xdr:rowOff>15240</xdr:rowOff>
        </xdr:from>
        <xdr:to>
          <xdr:col>0</xdr:col>
          <xdr:colOff>441960</xdr:colOff>
          <xdr:row>47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47</xdr:row>
          <xdr:rowOff>15240</xdr:rowOff>
        </xdr:from>
        <xdr:to>
          <xdr:col>0</xdr:col>
          <xdr:colOff>441960</xdr:colOff>
          <xdr:row>48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48</xdr:row>
          <xdr:rowOff>15240</xdr:rowOff>
        </xdr:from>
        <xdr:to>
          <xdr:col>0</xdr:col>
          <xdr:colOff>441960</xdr:colOff>
          <xdr:row>49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57</xdr:row>
          <xdr:rowOff>15240</xdr:rowOff>
        </xdr:from>
        <xdr:to>
          <xdr:col>0</xdr:col>
          <xdr:colOff>441960</xdr:colOff>
          <xdr:row>58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58</xdr:row>
          <xdr:rowOff>15240</xdr:rowOff>
        </xdr:from>
        <xdr:to>
          <xdr:col>0</xdr:col>
          <xdr:colOff>441960</xdr:colOff>
          <xdr:row>59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59</xdr:row>
          <xdr:rowOff>15240</xdr:rowOff>
        </xdr:from>
        <xdr:to>
          <xdr:col>0</xdr:col>
          <xdr:colOff>441960</xdr:colOff>
          <xdr:row>60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68</xdr:row>
          <xdr:rowOff>15240</xdr:rowOff>
        </xdr:from>
        <xdr:to>
          <xdr:col>0</xdr:col>
          <xdr:colOff>441960</xdr:colOff>
          <xdr:row>69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69</xdr:row>
          <xdr:rowOff>15240</xdr:rowOff>
        </xdr:from>
        <xdr:to>
          <xdr:col>0</xdr:col>
          <xdr:colOff>441960</xdr:colOff>
          <xdr:row>70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70</xdr:row>
          <xdr:rowOff>15240</xdr:rowOff>
        </xdr:from>
        <xdr:to>
          <xdr:col>0</xdr:col>
          <xdr:colOff>441960</xdr:colOff>
          <xdr:row>71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68</xdr:row>
          <xdr:rowOff>15240</xdr:rowOff>
        </xdr:from>
        <xdr:to>
          <xdr:col>0</xdr:col>
          <xdr:colOff>441960</xdr:colOff>
          <xdr:row>69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69</xdr:row>
          <xdr:rowOff>15240</xdr:rowOff>
        </xdr:from>
        <xdr:to>
          <xdr:col>0</xdr:col>
          <xdr:colOff>441960</xdr:colOff>
          <xdr:row>70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70</xdr:row>
          <xdr:rowOff>15240</xdr:rowOff>
        </xdr:from>
        <xdr:to>
          <xdr:col>0</xdr:col>
          <xdr:colOff>441960</xdr:colOff>
          <xdr:row>71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76</xdr:row>
          <xdr:rowOff>15240</xdr:rowOff>
        </xdr:from>
        <xdr:to>
          <xdr:col>0</xdr:col>
          <xdr:colOff>441960</xdr:colOff>
          <xdr:row>77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76</xdr:row>
          <xdr:rowOff>15240</xdr:rowOff>
        </xdr:from>
        <xdr:to>
          <xdr:col>0</xdr:col>
          <xdr:colOff>441960</xdr:colOff>
          <xdr:row>77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76</xdr:row>
          <xdr:rowOff>15240</xdr:rowOff>
        </xdr:from>
        <xdr:to>
          <xdr:col>0</xdr:col>
          <xdr:colOff>441960</xdr:colOff>
          <xdr:row>77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76</xdr:row>
          <xdr:rowOff>15240</xdr:rowOff>
        </xdr:from>
        <xdr:to>
          <xdr:col>0</xdr:col>
          <xdr:colOff>441960</xdr:colOff>
          <xdr:row>77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77</xdr:row>
          <xdr:rowOff>15240</xdr:rowOff>
        </xdr:from>
        <xdr:to>
          <xdr:col>0</xdr:col>
          <xdr:colOff>441960</xdr:colOff>
          <xdr:row>78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78</xdr:row>
          <xdr:rowOff>15240</xdr:rowOff>
        </xdr:from>
        <xdr:to>
          <xdr:col>0</xdr:col>
          <xdr:colOff>441960</xdr:colOff>
          <xdr:row>79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79</xdr:row>
          <xdr:rowOff>15240</xdr:rowOff>
        </xdr:from>
        <xdr:to>
          <xdr:col>0</xdr:col>
          <xdr:colOff>441960</xdr:colOff>
          <xdr:row>80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80</xdr:row>
          <xdr:rowOff>15240</xdr:rowOff>
        </xdr:from>
        <xdr:to>
          <xdr:col>0</xdr:col>
          <xdr:colOff>441960</xdr:colOff>
          <xdr:row>81</xdr:row>
          <xdr:rowOff>30480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81</xdr:row>
          <xdr:rowOff>15240</xdr:rowOff>
        </xdr:from>
        <xdr:to>
          <xdr:col>0</xdr:col>
          <xdr:colOff>441960</xdr:colOff>
          <xdr:row>82</xdr:row>
          <xdr:rowOff>30480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82</xdr:row>
          <xdr:rowOff>15240</xdr:rowOff>
        </xdr:from>
        <xdr:to>
          <xdr:col>0</xdr:col>
          <xdr:colOff>441960</xdr:colOff>
          <xdr:row>83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83</xdr:row>
          <xdr:rowOff>15240</xdr:rowOff>
        </xdr:from>
        <xdr:to>
          <xdr:col>0</xdr:col>
          <xdr:colOff>441960</xdr:colOff>
          <xdr:row>84</xdr:row>
          <xdr:rowOff>30480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84</xdr:row>
          <xdr:rowOff>15240</xdr:rowOff>
        </xdr:from>
        <xdr:to>
          <xdr:col>0</xdr:col>
          <xdr:colOff>441960</xdr:colOff>
          <xdr:row>85</xdr:row>
          <xdr:rowOff>30480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87</xdr:row>
          <xdr:rowOff>0</xdr:rowOff>
        </xdr:from>
        <xdr:to>
          <xdr:col>0</xdr:col>
          <xdr:colOff>441960</xdr:colOff>
          <xdr:row>87</xdr:row>
          <xdr:rowOff>220980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83</xdr:row>
          <xdr:rowOff>182880</xdr:rowOff>
        </xdr:from>
        <xdr:to>
          <xdr:col>0</xdr:col>
          <xdr:colOff>441960</xdr:colOff>
          <xdr:row>85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84</xdr:row>
          <xdr:rowOff>175260</xdr:rowOff>
        </xdr:from>
        <xdr:to>
          <xdr:col>0</xdr:col>
          <xdr:colOff>441960</xdr:colOff>
          <xdr:row>85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A69" zoomScaleNormal="100" zoomScalePageLayoutView="130" workbookViewId="0">
      <selection activeCell="E80" sqref="E80"/>
    </sheetView>
  </sheetViews>
  <sheetFormatPr defaultColWidth="8.77734375" defaultRowHeight="13.2" x14ac:dyDescent="0.25"/>
  <cols>
    <col min="1" max="1" width="8.77734375" style="1" customWidth="1"/>
    <col min="2" max="2" width="18" style="1" customWidth="1"/>
    <col min="3" max="3" width="11.77734375" style="1" customWidth="1"/>
    <col min="4" max="4" width="11.21875" style="1" bestFit="1" customWidth="1"/>
    <col min="5" max="5" width="23.21875" style="1" customWidth="1"/>
    <col min="6" max="6" width="21.21875" style="6" customWidth="1"/>
    <col min="7" max="7" width="26.21875" style="1" customWidth="1"/>
    <col min="8" max="8" width="19.77734375" style="1" hidden="1" customWidth="1"/>
    <col min="9" max="9" width="8.77734375" style="5" hidden="1" customWidth="1"/>
    <col min="10" max="10" width="8.77734375" style="8" hidden="1" customWidth="1"/>
    <col min="11" max="13" width="8.77734375" style="1" hidden="1" customWidth="1"/>
    <col min="14" max="15" width="8.77734375" style="1" customWidth="1"/>
    <col min="16" max="17" width="8.77734375" style="1"/>
    <col min="18" max="18" width="0" style="1" hidden="1" customWidth="1"/>
    <col min="19" max="16384" width="8.77734375" style="1"/>
  </cols>
  <sheetData>
    <row r="1" spans="1:10" ht="31.5" customHeight="1" x14ac:dyDescent="0.25">
      <c r="A1" s="58" t="s">
        <v>56</v>
      </c>
      <c r="B1" s="59"/>
      <c r="C1" s="59"/>
      <c r="D1" s="59"/>
      <c r="E1" s="59"/>
      <c r="F1" s="60"/>
      <c r="G1" s="3"/>
      <c r="H1" s="3"/>
    </row>
    <row r="2" spans="1:10" ht="15.75" customHeight="1" thickBot="1" x14ac:dyDescent="0.3">
      <c r="A2" s="61" t="s">
        <v>35</v>
      </c>
      <c r="B2" s="62"/>
      <c r="C2" s="62"/>
      <c r="D2" s="62"/>
      <c r="E2" s="62"/>
      <c r="F2" s="63"/>
    </row>
    <row r="3" spans="1:10" ht="6" customHeight="1" thickBot="1" x14ac:dyDescent="0.3">
      <c r="A3" s="8"/>
      <c r="B3" s="8"/>
      <c r="C3" s="8"/>
      <c r="D3" s="8"/>
      <c r="E3" s="8"/>
      <c r="F3" s="8"/>
    </row>
    <row r="4" spans="1:10" ht="15.75" customHeight="1" x14ac:dyDescent="0.25">
      <c r="A4" s="55" t="s">
        <v>24</v>
      </c>
      <c r="B4" s="56"/>
      <c r="C4" s="56"/>
      <c r="D4" s="56"/>
      <c r="E4" s="56"/>
      <c r="F4" s="57"/>
    </row>
    <row r="5" spans="1:10" ht="6.75" customHeight="1" x14ac:dyDescent="0.25">
      <c r="A5" s="18"/>
      <c r="B5" s="2"/>
      <c r="C5" s="2"/>
      <c r="D5" s="2"/>
      <c r="E5" s="2"/>
      <c r="F5" s="19"/>
    </row>
    <row r="6" spans="1:10" ht="15.75" customHeight="1" x14ac:dyDescent="0.25">
      <c r="A6" s="64" t="s">
        <v>36</v>
      </c>
      <c r="B6" s="65"/>
      <c r="C6" s="65"/>
      <c r="D6" s="65"/>
      <c r="E6" s="65"/>
      <c r="F6" s="66"/>
    </row>
    <row r="7" spans="1:10" ht="15.75" customHeight="1" x14ac:dyDescent="0.25">
      <c r="A7" s="64"/>
      <c r="B7" s="65"/>
      <c r="C7" s="65"/>
      <c r="D7" s="65"/>
      <c r="E7" s="65"/>
      <c r="F7" s="66"/>
    </row>
    <row r="8" spans="1:10" ht="15.75" customHeight="1" x14ac:dyDescent="0.25">
      <c r="A8" s="64"/>
      <c r="B8" s="65"/>
      <c r="C8" s="65"/>
      <c r="D8" s="65"/>
      <c r="E8" s="65"/>
      <c r="F8" s="66"/>
    </row>
    <row r="9" spans="1:10" ht="6.75" customHeight="1" x14ac:dyDescent="0.25">
      <c r="A9" s="33"/>
      <c r="B9" s="8"/>
      <c r="C9" s="8"/>
      <c r="D9" s="8"/>
      <c r="E9" s="8"/>
      <c r="F9" s="34"/>
    </row>
    <row r="10" spans="1:10" ht="15.75" customHeight="1" x14ac:dyDescent="0.25">
      <c r="A10" s="67" t="s">
        <v>23</v>
      </c>
      <c r="B10" s="68"/>
      <c r="C10" s="69"/>
      <c r="D10" s="70"/>
      <c r="E10" s="71"/>
      <c r="F10" s="29"/>
    </row>
    <row r="11" spans="1:10" ht="15.75" customHeight="1" x14ac:dyDescent="0.25">
      <c r="A11" s="67"/>
      <c r="B11" s="68"/>
      <c r="C11" s="72"/>
      <c r="D11" s="73"/>
      <c r="E11" s="74"/>
      <c r="F11" s="29"/>
    </row>
    <row r="12" spans="1:10" s="38" customFormat="1" ht="6.75" customHeight="1" x14ac:dyDescent="0.25">
      <c r="A12" s="35"/>
      <c r="B12" s="36"/>
      <c r="C12" s="37"/>
      <c r="D12" s="37"/>
      <c r="E12" s="37"/>
      <c r="F12" s="29"/>
      <c r="I12" s="39"/>
      <c r="J12" s="15"/>
    </row>
    <row r="13" spans="1:10" ht="15.75" customHeight="1" x14ac:dyDescent="0.25">
      <c r="A13" s="79" t="s">
        <v>34</v>
      </c>
      <c r="B13" s="80"/>
      <c r="C13" s="76"/>
      <c r="D13" s="77"/>
      <c r="E13" s="78"/>
      <c r="F13" s="29"/>
    </row>
    <row r="14" spans="1:10" s="38" customFormat="1" ht="6.75" customHeight="1" x14ac:dyDescent="0.25">
      <c r="A14" s="35"/>
      <c r="B14" s="36"/>
      <c r="C14" s="37"/>
      <c r="D14" s="37"/>
      <c r="E14" s="37"/>
      <c r="F14" s="29"/>
      <c r="I14" s="39"/>
      <c r="J14" s="15"/>
    </row>
    <row r="15" spans="1:10" s="38" customFormat="1" ht="15.75" customHeight="1" x14ac:dyDescent="0.25">
      <c r="A15" s="40" t="s">
        <v>30</v>
      </c>
      <c r="E15" s="4"/>
      <c r="F15" s="41"/>
      <c r="I15" s="39"/>
      <c r="J15" s="15"/>
    </row>
    <row r="16" spans="1:10" ht="6.75" customHeight="1" x14ac:dyDescent="0.25">
      <c r="A16" s="16"/>
      <c r="F16" s="17"/>
    </row>
    <row r="17" spans="1:18" ht="15.75" customHeight="1" x14ac:dyDescent="0.25">
      <c r="A17" s="16" t="s">
        <v>8</v>
      </c>
      <c r="C17" s="76"/>
      <c r="D17" s="77"/>
      <c r="E17" s="78"/>
      <c r="F17" s="17"/>
    </row>
    <row r="18" spans="1:18" ht="15.75" customHeight="1" x14ac:dyDescent="0.25">
      <c r="A18" s="16" t="s">
        <v>2</v>
      </c>
      <c r="C18" s="76"/>
      <c r="D18" s="77"/>
      <c r="E18" s="78"/>
      <c r="F18" s="17"/>
      <c r="J18" s="8" t="s">
        <v>10</v>
      </c>
    </row>
    <row r="19" spans="1:18" ht="15.75" customHeight="1" x14ac:dyDescent="0.25">
      <c r="A19" s="16" t="s">
        <v>3</v>
      </c>
      <c r="C19" s="76"/>
      <c r="D19" s="77"/>
      <c r="E19" s="78"/>
      <c r="F19" s="17"/>
      <c r="J19" s="8" t="s">
        <v>11</v>
      </c>
    </row>
    <row r="20" spans="1:18" ht="6.75" customHeight="1" x14ac:dyDescent="0.25">
      <c r="A20" s="16"/>
      <c r="F20" s="17"/>
      <c r="J20" s="8" t="s">
        <v>12</v>
      </c>
    </row>
    <row r="21" spans="1:18" ht="15.75" customHeight="1" x14ac:dyDescent="0.25">
      <c r="A21" s="16" t="s">
        <v>28</v>
      </c>
      <c r="C21" s="4"/>
      <c r="D21" s="7"/>
      <c r="F21" s="17"/>
    </row>
    <row r="22" spans="1:18" ht="15.75" customHeight="1" x14ac:dyDescent="0.25">
      <c r="A22" s="16" t="s">
        <v>9</v>
      </c>
      <c r="C22" s="4"/>
      <c r="D22" s="7"/>
      <c r="F22" s="17"/>
      <c r="J22" s="8" t="s">
        <v>0</v>
      </c>
    </row>
    <row r="23" spans="1:18" ht="15.75" customHeight="1" x14ac:dyDescent="0.25">
      <c r="A23" s="16" t="str">
        <f>IF(C22="No","Accommodation Location","")</f>
        <v/>
      </c>
      <c r="C23" s="85"/>
      <c r="D23" s="86"/>
      <c r="E23" s="87"/>
      <c r="F23" s="17"/>
      <c r="J23" s="8" t="s">
        <v>1</v>
      </c>
    </row>
    <row r="24" spans="1:18" ht="6.75" customHeight="1" x14ac:dyDescent="0.25">
      <c r="A24" s="16"/>
      <c r="F24" s="17"/>
    </row>
    <row r="25" spans="1:18" ht="15.75" customHeight="1" x14ac:dyDescent="0.25">
      <c r="A25" s="16" t="s">
        <v>6</v>
      </c>
      <c r="C25" s="76"/>
      <c r="D25" s="77"/>
      <c r="E25" s="78"/>
      <c r="F25" s="17"/>
    </row>
    <row r="26" spans="1:18" ht="15.75" customHeight="1" x14ac:dyDescent="0.25">
      <c r="A26" s="16" t="s">
        <v>7</v>
      </c>
      <c r="C26" s="76"/>
      <c r="D26" s="77"/>
      <c r="E26" s="78"/>
      <c r="F26" s="17"/>
    </row>
    <row r="27" spans="1:18" ht="6.75" customHeight="1" x14ac:dyDescent="0.25">
      <c r="A27" s="16"/>
      <c r="F27" s="17"/>
      <c r="J27" s="8" t="s">
        <v>37</v>
      </c>
    </row>
    <row r="28" spans="1:18" ht="15.75" customHeight="1" x14ac:dyDescent="0.25">
      <c r="A28" s="16" t="str">
        <f>IF(C21="Yes","First Meal","")</f>
        <v/>
      </c>
      <c r="B28" s="81" t="str">
        <f>IF(C21="Yes","Date","")</f>
        <v/>
      </c>
      <c r="C28" s="4"/>
      <c r="D28" s="83" t="str">
        <f>IF(C21="Yes","Meal","")</f>
        <v/>
      </c>
      <c r="E28" s="4"/>
      <c r="F28" s="20"/>
      <c r="J28" s="8" t="s">
        <v>38</v>
      </c>
      <c r="R28" s="1" t="s">
        <v>4</v>
      </c>
    </row>
    <row r="29" spans="1:18" ht="15.75" customHeight="1" thickBot="1" x14ac:dyDescent="0.3">
      <c r="A29" s="26" t="str">
        <f>IF(C21="Yes","Last Meal","")</f>
        <v/>
      </c>
      <c r="B29" s="82"/>
      <c r="C29" s="27"/>
      <c r="D29" s="84"/>
      <c r="E29" s="27"/>
      <c r="F29" s="28"/>
      <c r="J29" s="8" t="s">
        <v>39</v>
      </c>
      <c r="R29" s="1" t="s">
        <v>5</v>
      </c>
    </row>
    <row r="30" spans="1:18" ht="6" customHeight="1" thickBot="1" x14ac:dyDescent="0.3">
      <c r="J30" s="8" t="s">
        <v>40</v>
      </c>
      <c r="R30" s="1" t="e">
        <f>IF(#REF!=R28,9,IF(#REF!=R29,8,""))</f>
        <v>#REF!</v>
      </c>
    </row>
    <row r="31" spans="1:18" ht="15.75" customHeight="1" x14ac:dyDescent="0.25">
      <c r="A31" s="55"/>
      <c r="B31" s="56"/>
      <c r="C31" s="56"/>
      <c r="D31" s="56"/>
      <c r="E31" s="56"/>
      <c r="F31" s="57"/>
      <c r="J31" s="8" t="s">
        <v>41</v>
      </c>
    </row>
    <row r="32" spans="1:18" ht="6.75" customHeight="1" x14ac:dyDescent="0.25">
      <c r="A32" s="16"/>
      <c r="F32" s="17"/>
      <c r="J32" s="8" t="s">
        <v>55</v>
      </c>
    </row>
    <row r="33" spans="1:10" ht="15.75" customHeight="1" x14ac:dyDescent="0.25">
      <c r="A33" s="49"/>
      <c r="B33" s="50"/>
      <c r="C33" s="50"/>
      <c r="D33" s="50"/>
      <c r="E33" s="50"/>
      <c r="F33" s="51"/>
    </row>
    <row r="34" spans="1:10" ht="6.75" customHeight="1" x14ac:dyDescent="0.25">
      <c r="A34" s="16"/>
      <c r="F34" s="17"/>
    </row>
    <row r="35" spans="1:10" ht="15.75" customHeight="1" thickBot="1" x14ac:dyDescent="0.3">
      <c r="A35" s="26"/>
      <c r="B35" s="24"/>
      <c r="C35" s="24"/>
      <c r="D35" s="24"/>
      <c r="E35" s="44"/>
      <c r="F35" s="45"/>
      <c r="I35" s="12"/>
    </row>
    <row r="36" spans="1:10" ht="6.75" customHeight="1" thickBot="1" x14ac:dyDescent="0.3"/>
    <row r="37" spans="1:10" ht="15.75" customHeight="1" x14ac:dyDescent="0.25">
      <c r="A37" s="55" t="s">
        <v>42</v>
      </c>
      <c r="B37" s="56"/>
      <c r="C37" s="56"/>
      <c r="D37" s="56"/>
      <c r="E37" s="56"/>
      <c r="F37" s="57"/>
    </row>
    <row r="38" spans="1:10" ht="6.75" customHeight="1" x14ac:dyDescent="0.25">
      <c r="A38" s="16"/>
      <c r="F38" s="17"/>
    </row>
    <row r="39" spans="1:10" ht="15.75" customHeight="1" x14ac:dyDescent="0.25">
      <c r="A39" s="52" t="s">
        <v>43</v>
      </c>
      <c r="B39" s="53"/>
      <c r="C39" s="53"/>
      <c r="D39" s="53"/>
      <c r="E39" s="53"/>
      <c r="F39" s="54"/>
    </row>
    <row r="40" spans="1:10" ht="6.75" customHeight="1" x14ac:dyDescent="0.25">
      <c r="A40" s="18"/>
      <c r="B40" s="2"/>
      <c r="C40" s="2"/>
      <c r="D40" s="2"/>
      <c r="E40" s="2"/>
      <c r="F40" s="19"/>
    </row>
    <row r="41" spans="1:10" ht="15.75" customHeight="1" x14ac:dyDescent="0.25">
      <c r="A41" s="49" t="s">
        <v>44</v>
      </c>
      <c r="B41" s="50"/>
      <c r="C41" s="50"/>
      <c r="D41" s="50"/>
      <c r="E41" s="50"/>
      <c r="F41" s="51"/>
    </row>
    <row r="42" spans="1:10" ht="7.5" customHeight="1" x14ac:dyDescent="0.25">
      <c r="A42" s="16"/>
      <c r="F42" s="17"/>
    </row>
    <row r="43" spans="1:10" ht="15.75" customHeight="1" x14ac:dyDescent="0.25">
      <c r="A43" s="16" t="s">
        <v>25</v>
      </c>
      <c r="E43" s="4"/>
      <c r="F43" s="20"/>
    </row>
    <row r="44" spans="1:10" ht="7.5" customHeight="1" x14ac:dyDescent="0.25">
      <c r="A44" s="16"/>
      <c r="E44" s="15"/>
      <c r="F44" s="17"/>
    </row>
    <row r="45" spans="1:10" ht="15.75" customHeight="1" x14ac:dyDescent="0.25">
      <c r="A45" s="16" t="s">
        <v>27</v>
      </c>
      <c r="F45" s="17"/>
    </row>
    <row r="46" spans="1:10" ht="15.75" customHeight="1" x14ac:dyDescent="0.25">
      <c r="A46" s="33"/>
      <c r="B46" s="9" t="s">
        <v>13</v>
      </c>
      <c r="F46" s="17" t="str">
        <f>IF(J46,30*$E$43,"")</f>
        <v/>
      </c>
      <c r="I46" s="12"/>
      <c r="J46" s="13" t="b">
        <v>0</v>
      </c>
    </row>
    <row r="47" spans="1:10" ht="15.75" customHeight="1" x14ac:dyDescent="0.25">
      <c r="A47" s="33"/>
      <c r="B47" s="9" t="s">
        <v>14</v>
      </c>
      <c r="F47" s="17" t="str">
        <f t="shared" ref="F47:F49" si="0">IF(J47,30*$E$43,"")</f>
        <v/>
      </c>
      <c r="I47" s="12"/>
      <c r="J47" s="13" t="b">
        <v>0</v>
      </c>
    </row>
    <row r="48" spans="1:10" ht="15.75" customHeight="1" x14ac:dyDescent="0.25">
      <c r="A48" s="33"/>
      <c r="B48" s="9" t="s">
        <v>15</v>
      </c>
      <c r="F48" s="17" t="str">
        <f t="shared" si="0"/>
        <v/>
      </c>
      <c r="I48" s="12"/>
      <c r="J48" s="13" t="b">
        <v>0</v>
      </c>
    </row>
    <row r="49" spans="1:10" ht="15.75" customHeight="1" x14ac:dyDescent="0.25">
      <c r="A49" s="21"/>
      <c r="B49" s="10" t="s">
        <v>16</v>
      </c>
      <c r="C49" s="11"/>
      <c r="D49" s="11"/>
      <c r="E49" s="11"/>
      <c r="F49" s="22" t="str">
        <f t="shared" si="0"/>
        <v/>
      </c>
      <c r="I49" s="12"/>
      <c r="J49" s="13" t="b">
        <v>0</v>
      </c>
    </row>
    <row r="50" spans="1:10" ht="5.25" customHeight="1" x14ac:dyDescent="0.25">
      <c r="A50" s="16"/>
      <c r="F50" s="17"/>
    </row>
    <row r="51" spans="1:10" ht="15.75" customHeight="1" x14ac:dyDescent="0.25">
      <c r="A51" s="52" t="s">
        <v>45</v>
      </c>
      <c r="B51" s="53"/>
      <c r="C51" s="53"/>
      <c r="D51" s="53"/>
      <c r="E51" s="53"/>
      <c r="F51" s="54"/>
    </row>
    <row r="52" spans="1:10" ht="6.75" customHeight="1" x14ac:dyDescent="0.25">
      <c r="A52" s="16"/>
      <c r="F52" s="17"/>
    </row>
    <row r="53" spans="1:10" ht="15.75" customHeight="1" x14ac:dyDescent="0.25">
      <c r="A53" s="49" t="s">
        <v>46</v>
      </c>
      <c r="B53" s="50"/>
      <c r="C53" s="50"/>
      <c r="D53" s="50"/>
      <c r="E53" s="50"/>
      <c r="F53" s="51"/>
    </row>
    <row r="54" spans="1:10" ht="6.75" customHeight="1" x14ac:dyDescent="0.25">
      <c r="A54" s="16"/>
      <c r="F54" s="17"/>
    </row>
    <row r="55" spans="1:10" ht="15.75" customHeight="1" x14ac:dyDescent="0.25">
      <c r="A55" s="16" t="s">
        <v>26</v>
      </c>
      <c r="E55" s="4"/>
      <c r="F55" s="20"/>
    </row>
    <row r="56" spans="1:10" ht="6.75" customHeight="1" x14ac:dyDescent="0.25">
      <c r="A56" s="16"/>
      <c r="E56" s="15"/>
      <c r="F56" s="17"/>
    </row>
    <row r="57" spans="1:10" ht="15.75" customHeight="1" x14ac:dyDescent="0.25">
      <c r="A57" s="16" t="s">
        <v>27</v>
      </c>
      <c r="F57" s="17"/>
    </row>
    <row r="58" spans="1:10" ht="15.75" customHeight="1" x14ac:dyDescent="0.25">
      <c r="A58" s="33"/>
      <c r="B58" s="9" t="s">
        <v>17</v>
      </c>
      <c r="F58" s="17" t="str">
        <f>IF(J58,45*$E$55,"")</f>
        <v/>
      </c>
      <c r="I58" s="12"/>
      <c r="J58" s="13" t="b">
        <v>0</v>
      </c>
    </row>
    <row r="59" spans="1:10" ht="15.75" customHeight="1" x14ac:dyDescent="0.25">
      <c r="A59" s="33"/>
      <c r="B59" s="9" t="s">
        <v>18</v>
      </c>
      <c r="F59" s="17" t="str">
        <f t="shared" ref="F59:F60" si="1">IF(J59,45*$E$55,"")</f>
        <v/>
      </c>
      <c r="I59" s="12"/>
      <c r="J59" s="13" t="b">
        <v>0</v>
      </c>
    </row>
    <row r="60" spans="1:10" ht="15.75" customHeight="1" x14ac:dyDescent="0.25">
      <c r="A60" s="21"/>
      <c r="B60" s="10" t="s">
        <v>19</v>
      </c>
      <c r="C60" s="11"/>
      <c r="D60" s="11"/>
      <c r="E60" s="11"/>
      <c r="F60" s="22" t="str">
        <f t="shared" si="1"/>
        <v/>
      </c>
      <c r="I60" s="12"/>
      <c r="J60" s="13" t="b">
        <v>0</v>
      </c>
    </row>
    <row r="61" spans="1:10" ht="6.75" customHeight="1" x14ac:dyDescent="0.25">
      <c r="A61" s="16"/>
      <c r="F61" s="17"/>
    </row>
    <row r="62" spans="1:10" ht="15.75" customHeight="1" x14ac:dyDescent="0.25">
      <c r="A62" s="52" t="s">
        <v>47</v>
      </c>
      <c r="B62" s="53"/>
      <c r="C62" s="53"/>
      <c r="D62" s="53"/>
      <c r="E62" s="53"/>
      <c r="F62" s="54"/>
    </row>
    <row r="63" spans="1:10" ht="6.75" customHeight="1" x14ac:dyDescent="0.25">
      <c r="A63" s="16"/>
      <c r="F63" s="17"/>
    </row>
    <row r="64" spans="1:10" ht="15.75" customHeight="1" x14ac:dyDescent="0.25">
      <c r="A64" s="49" t="s">
        <v>46</v>
      </c>
      <c r="B64" s="50"/>
      <c r="C64" s="50"/>
      <c r="D64" s="50"/>
      <c r="E64" s="50"/>
      <c r="F64" s="51"/>
    </row>
    <row r="65" spans="1:10" ht="6.75" customHeight="1" x14ac:dyDescent="0.25">
      <c r="A65" s="16"/>
      <c r="F65" s="17"/>
    </row>
    <row r="66" spans="1:10" ht="15.75" customHeight="1" x14ac:dyDescent="0.25">
      <c r="A66" s="16" t="s">
        <v>26</v>
      </c>
      <c r="E66" s="4"/>
      <c r="F66" s="20"/>
    </row>
    <row r="67" spans="1:10" ht="6.75" customHeight="1" x14ac:dyDescent="0.25">
      <c r="A67" s="16"/>
      <c r="E67" s="15"/>
      <c r="F67" s="17"/>
    </row>
    <row r="68" spans="1:10" ht="15.75" customHeight="1" x14ac:dyDescent="0.25">
      <c r="A68" s="16" t="s">
        <v>27</v>
      </c>
      <c r="F68" s="17"/>
    </row>
    <row r="69" spans="1:10" ht="15.75" customHeight="1" x14ac:dyDescent="0.25">
      <c r="A69" s="33"/>
      <c r="B69" s="9" t="s">
        <v>17</v>
      </c>
      <c r="F69" s="17" t="str">
        <f>IF(J69,45*$E$66,"")</f>
        <v/>
      </c>
      <c r="J69" s="13" t="b">
        <v>0</v>
      </c>
    </row>
    <row r="70" spans="1:10" ht="15.75" customHeight="1" x14ac:dyDescent="0.25">
      <c r="A70" s="33"/>
      <c r="B70" s="9" t="s">
        <v>18</v>
      </c>
      <c r="F70" s="17" t="str">
        <f t="shared" ref="F70:F71" si="2">IF(J70,45*$E$66,"")</f>
        <v/>
      </c>
      <c r="J70" s="13" t="b">
        <v>0</v>
      </c>
    </row>
    <row r="71" spans="1:10" ht="15.75" customHeight="1" x14ac:dyDescent="0.25">
      <c r="A71" s="21"/>
      <c r="B71" s="10" t="s">
        <v>19</v>
      </c>
      <c r="C71" s="11"/>
      <c r="D71" s="11"/>
      <c r="E71" s="11"/>
      <c r="F71" s="22" t="str">
        <f t="shared" si="2"/>
        <v/>
      </c>
      <c r="J71" s="13" t="b">
        <v>0</v>
      </c>
    </row>
    <row r="72" spans="1:10" ht="6" customHeight="1" x14ac:dyDescent="0.25">
      <c r="A72" s="16"/>
      <c r="F72" s="17"/>
    </row>
    <row r="73" spans="1:10" ht="15.75" customHeight="1" x14ac:dyDescent="0.25">
      <c r="A73" s="52" t="s">
        <v>48</v>
      </c>
      <c r="B73" s="53"/>
      <c r="C73" s="53"/>
      <c r="D73" s="53"/>
      <c r="E73" s="53"/>
      <c r="F73" s="54"/>
    </row>
    <row r="74" spans="1:10" ht="6.75" customHeight="1" x14ac:dyDescent="0.25">
      <c r="A74" s="16"/>
      <c r="F74" s="17"/>
    </row>
    <row r="75" spans="1:10" ht="15.75" customHeight="1" x14ac:dyDescent="0.25">
      <c r="A75" s="16"/>
      <c r="B75" s="1" t="s">
        <v>20</v>
      </c>
      <c r="E75" s="65" t="s">
        <v>21</v>
      </c>
      <c r="F75" s="17"/>
    </row>
    <row r="76" spans="1:10" ht="6.75" customHeight="1" x14ac:dyDescent="0.25">
      <c r="A76" s="16"/>
      <c r="E76" s="65"/>
      <c r="F76" s="17"/>
    </row>
    <row r="77" spans="1:10" ht="15.75" customHeight="1" x14ac:dyDescent="0.25">
      <c r="A77" s="33"/>
      <c r="B77" s="1" t="s">
        <v>49</v>
      </c>
      <c r="E77" s="75" t="str">
        <f>IF(AND(J77,J78),"Can only enter one of the Ashburton or the Ashburton Fours","")</f>
        <v/>
      </c>
      <c r="F77" s="23">
        <f>IF(J77,128,0)</f>
        <v>0</v>
      </c>
      <c r="J77" s="13" t="b">
        <v>0</v>
      </c>
    </row>
    <row r="78" spans="1:10" ht="15.75" customHeight="1" x14ac:dyDescent="0.25">
      <c r="A78" s="33"/>
      <c r="B78" s="1" t="s">
        <v>50</v>
      </c>
      <c r="D78" s="43"/>
      <c r="E78" s="75"/>
      <c r="F78" s="23">
        <f>IF(J78,64,0)</f>
        <v>0</v>
      </c>
      <c r="J78" s="13" t="b">
        <v>0</v>
      </c>
    </row>
    <row r="79" spans="1:10" ht="15.75" customHeight="1" x14ac:dyDescent="0.25">
      <c r="A79" s="33"/>
      <c r="B79" s="1" t="s">
        <v>51</v>
      </c>
      <c r="D79" s="1" t="str">
        <f>IF(J79,"No of Entries","")</f>
        <v/>
      </c>
      <c r="E79" s="46"/>
      <c r="F79" s="23">
        <f>IF(J79,64*E79,0)</f>
        <v>0</v>
      </c>
      <c r="J79" s="13" t="b">
        <v>0</v>
      </c>
    </row>
    <row r="80" spans="1:10" ht="15.75" customHeight="1" x14ac:dyDescent="0.25">
      <c r="A80" s="33"/>
      <c r="B80" s="1" t="s">
        <v>52</v>
      </c>
      <c r="E80" s="47"/>
      <c r="F80" s="23">
        <f>IF(J80,64,0)</f>
        <v>0</v>
      </c>
      <c r="J80" s="14" t="b">
        <v>0</v>
      </c>
    </row>
    <row r="81" spans="1:10" ht="15.75" customHeight="1" x14ac:dyDescent="0.25">
      <c r="A81" s="33"/>
      <c r="B81" s="1" t="s">
        <v>53</v>
      </c>
      <c r="E81" s="47"/>
      <c r="F81" s="23">
        <f>IF(J81,32,0)</f>
        <v>0</v>
      </c>
      <c r="J81" s="13" t="b">
        <v>0</v>
      </c>
    </row>
    <row r="82" spans="1:10" ht="15.75" customHeight="1" x14ac:dyDescent="0.25">
      <c r="A82" s="33"/>
      <c r="B82" s="1" t="s">
        <v>54</v>
      </c>
      <c r="D82" s="1" t="str">
        <f>IF(J82,"No of Entries","")</f>
        <v/>
      </c>
      <c r="E82" s="46"/>
      <c r="F82" s="23">
        <f>IF(J82,32*E82,0)</f>
        <v>0</v>
      </c>
      <c r="J82" s="13" t="b">
        <v>0</v>
      </c>
    </row>
    <row r="83" spans="1:10" ht="15.75" customHeight="1" x14ac:dyDescent="0.25">
      <c r="A83" s="33"/>
      <c r="B83" s="1" t="s">
        <v>29</v>
      </c>
      <c r="D83" s="1" t="str">
        <f>IF(J83,"No of Entries","")</f>
        <v/>
      </c>
      <c r="E83" s="46"/>
      <c r="F83" s="23"/>
      <c r="J83" s="13" t="b">
        <v>0</v>
      </c>
    </row>
    <row r="84" spans="1:10" ht="15.75" customHeight="1" x14ac:dyDescent="0.25">
      <c r="A84" s="33"/>
      <c r="B84" s="1" t="s">
        <v>31</v>
      </c>
      <c r="E84" s="47"/>
      <c r="F84" s="23"/>
      <c r="J84" s="13" t="b">
        <v>0</v>
      </c>
    </row>
    <row r="85" spans="1:10" ht="15.75" customHeight="1" x14ac:dyDescent="0.25">
      <c r="A85" s="33"/>
      <c r="B85" s="1" t="s">
        <v>32</v>
      </c>
      <c r="E85" s="47"/>
      <c r="F85" s="23"/>
      <c r="J85" s="13" t="b">
        <v>0</v>
      </c>
    </row>
    <row r="86" spans="1:10" ht="15.75" customHeight="1" thickBot="1" x14ac:dyDescent="0.3">
      <c r="A86" s="42"/>
      <c r="B86" s="24" t="s">
        <v>33</v>
      </c>
      <c r="C86" s="24"/>
      <c r="D86" s="24"/>
      <c r="E86" s="48"/>
      <c r="F86" s="25">
        <f>IF(J86,10,0)</f>
        <v>0</v>
      </c>
      <c r="J86" s="13" t="b">
        <v>0</v>
      </c>
    </row>
    <row r="87" spans="1:10" ht="6.75" customHeight="1" thickBot="1" x14ac:dyDescent="0.3"/>
    <row r="88" spans="1:10" ht="20.25" customHeight="1" thickBot="1" x14ac:dyDescent="0.3">
      <c r="A88" s="30" t="s">
        <v>22</v>
      </c>
      <c r="B88" s="31"/>
      <c r="C88" s="31"/>
      <c r="D88" s="31"/>
      <c r="E88" s="31"/>
      <c r="F88" s="32">
        <f>SUM(F35:F87)</f>
        <v>0</v>
      </c>
    </row>
    <row r="89" spans="1:10" ht="15.75" customHeight="1" x14ac:dyDescent="0.25"/>
  </sheetData>
  <sheetProtection selectLockedCells="1"/>
  <mergeCells count="28">
    <mergeCell ref="E77:E78"/>
    <mergeCell ref="C13:E13"/>
    <mergeCell ref="A13:B13"/>
    <mergeCell ref="C17:E17"/>
    <mergeCell ref="C18:E18"/>
    <mergeCell ref="E75:E76"/>
    <mergeCell ref="A73:F73"/>
    <mergeCell ref="A39:F39"/>
    <mergeCell ref="C19:E19"/>
    <mergeCell ref="B28:B29"/>
    <mergeCell ref="D28:D29"/>
    <mergeCell ref="C23:E23"/>
    <mergeCell ref="C25:E25"/>
    <mergeCell ref="C26:E26"/>
    <mergeCell ref="A41:F41"/>
    <mergeCell ref="A53:F53"/>
    <mergeCell ref="A1:F1"/>
    <mergeCell ref="A2:F2"/>
    <mergeCell ref="A4:F4"/>
    <mergeCell ref="A6:F8"/>
    <mergeCell ref="A10:B11"/>
    <mergeCell ref="C10:E11"/>
    <mergeCell ref="A64:F64"/>
    <mergeCell ref="A51:F51"/>
    <mergeCell ref="A62:F62"/>
    <mergeCell ref="A31:F31"/>
    <mergeCell ref="A33:F33"/>
    <mergeCell ref="A37:F37"/>
  </mergeCells>
  <phoneticPr fontId="0" type="noConversion"/>
  <conditionalFormatting sqref="C28:C29">
    <cfRule type="expression" dxfId="7" priority="2">
      <formula>$C$21="No"</formula>
    </cfRule>
  </conditionalFormatting>
  <conditionalFormatting sqref="C23:E23">
    <cfRule type="expression" dxfId="6" priority="18">
      <formula>$C$22=$J$23</formula>
    </cfRule>
  </conditionalFormatting>
  <conditionalFormatting sqref="E28:E29">
    <cfRule type="expression" dxfId="5" priority="1">
      <formula>$C$21="No"</formula>
    </cfRule>
  </conditionalFormatting>
  <conditionalFormatting sqref="E79">
    <cfRule type="expression" dxfId="4" priority="107">
      <formula>$J$79</formula>
    </cfRule>
  </conditionalFormatting>
  <conditionalFormatting sqref="E82">
    <cfRule type="expression" dxfId="3" priority="108">
      <formula>$J$82</formula>
    </cfRule>
  </conditionalFormatting>
  <conditionalFormatting sqref="E83">
    <cfRule type="expression" dxfId="2" priority="106">
      <formula>$J$83</formula>
    </cfRule>
  </conditionalFormatting>
  <conditionalFormatting sqref="F10:F12 F14">
    <cfRule type="cellIs" dxfId="1" priority="20" stopIfTrue="1" operator="equal">
      <formula>"Select"</formula>
    </cfRule>
  </conditionalFormatting>
  <conditionalFormatting sqref="F77:F86">
    <cfRule type="expression" dxfId="0" priority="16">
      <formula>F77=0</formula>
    </cfRule>
  </conditionalFormatting>
  <dataValidations count="5">
    <dataValidation type="list" allowBlank="1" showInputMessage="1" showErrorMessage="1" sqref="C28:C29" xr:uid="{00000000-0002-0000-0000-000000000000}">
      <formula1>$J$24:$J$32</formula1>
    </dataValidation>
    <dataValidation type="list" allowBlank="1" showInputMessage="1" showErrorMessage="1" sqref="C21:C22 E15" xr:uid="{00000000-0002-0000-0000-000001000000}">
      <formula1>$J$21:$J$23</formula1>
    </dataValidation>
    <dataValidation type="list" allowBlank="1" showInputMessage="1" showErrorMessage="1" sqref="E28:E29" xr:uid="{00000000-0002-0000-0000-000002000000}">
      <formula1>$J$17:$J$20</formula1>
    </dataValidation>
    <dataValidation type="list" allowBlank="1" showInputMessage="1" showErrorMessage="1" sqref="C25:E25" xr:uid="{00000000-0002-0000-0000-000003000000}">
      <formula1>$J$24:$J$29</formula1>
    </dataValidation>
    <dataValidation type="list" allowBlank="1" showInputMessage="1" showErrorMessage="1" sqref="C26:E26" xr:uid="{00000000-0002-0000-0000-000004000000}">
      <formula1>$J$26:$J$32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2" orientation="portrait" r:id="rId1"/>
  <rowBreaks count="2" manualBreakCount="2">
    <brk id="29" max="5" man="1"/>
    <brk id="86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0</xdr:col>
                    <xdr:colOff>213360</xdr:colOff>
                    <xdr:row>45</xdr:row>
                    <xdr:rowOff>15240</xdr:rowOff>
                  </from>
                  <to>
                    <xdr:col>0</xdr:col>
                    <xdr:colOff>441960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213360</xdr:colOff>
                    <xdr:row>46</xdr:row>
                    <xdr:rowOff>15240</xdr:rowOff>
                  </from>
                  <to>
                    <xdr:col>0</xdr:col>
                    <xdr:colOff>441960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213360</xdr:colOff>
                    <xdr:row>47</xdr:row>
                    <xdr:rowOff>15240</xdr:rowOff>
                  </from>
                  <to>
                    <xdr:col>0</xdr:col>
                    <xdr:colOff>441960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213360</xdr:colOff>
                    <xdr:row>48</xdr:row>
                    <xdr:rowOff>15240</xdr:rowOff>
                  </from>
                  <to>
                    <xdr:col>0</xdr:col>
                    <xdr:colOff>441960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213360</xdr:colOff>
                    <xdr:row>57</xdr:row>
                    <xdr:rowOff>15240</xdr:rowOff>
                  </from>
                  <to>
                    <xdr:col>0</xdr:col>
                    <xdr:colOff>441960</xdr:colOff>
                    <xdr:row>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213360</xdr:colOff>
                    <xdr:row>58</xdr:row>
                    <xdr:rowOff>15240</xdr:rowOff>
                  </from>
                  <to>
                    <xdr:col>0</xdr:col>
                    <xdr:colOff>441960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213360</xdr:colOff>
                    <xdr:row>59</xdr:row>
                    <xdr:rowOff>15240</xdr:rowOff>
                  </from>
                  <to>
                    <xdr:col>0</xdr:col>
                    <xdr:colOff>441960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0</xdr:col>
                    <xdr:colOff>213360</xdr:colOff>
                    <xdr:row>68</xdr:row>
                    <xdr:rowOff>15240</xdr:rowOff>
                  </from>
                  <to>
                    <xdr:col>0</xdr:col>
                    <xdr:colOff>441960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213360</xdr:colOff>
                    <xdr:row>69</xdr:row>
                    <xdr:rowOff>15240</xdr:rowOff>
                  </from>
                  <to>
                    <xdr:col>0</xdr:col>
                    <xdr:colOff>441960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0</xdr:col>
                    <xdr:colOff>213360</xdr:colOff>
                    <xdr:row>70</xdr:row>
                    <xdr:rowOff>15240</xdr:rowOff>
                  </from>
                  <to>
                    <xdr:col>0</xdr:col>
                    <xdr:colOff>441960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0</xdr:col>
                    <xdr:colOff>213360</xdr:colOff>
                    <xdr:row>68</xdr:row>
                    <xdr:rowOff>15240</xdr:rowOff>
                  </from>
                  <to>
                    <xdr:col>0</xdr:col>
                    <xdr:colOff>441960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213360</xdr:colOff>
                    <xdr:row>69</xdr:row>
                    <xdr:rowOff>15240</xdr:rowOff>
                  </from>
                  <to>
                    <xdr:col>0</xdr:col>
                    <xdr:colOff>441960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213360</xdr:colOff>
                    <xdr:row>70</xdr:row>
                    <xdr:rowOff>15240</xdr:rowOff>
                  </from>
                  <to>
                    <xdr:col>0</xdr:col>
                    <xdr:colOff>441960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0</xdr:col>
                    <xdr:colOff>213360</xdr:colOff>
                    <xdr:row>76</xdr:row>
                    <xdr:rowOff>15240</xdr:rowOff>
                  </from>
                  <to>
                    <xdr:col>0</xdr:col>
                    <xdr:colOff>441960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0</xdr:col>
                    <xdr:colOff>213360</xdr:colOff>
                    <xdr:row>76</xdr:row>
                    <xdr:rowOff>15240</xdr:rowOff>
                  </from>
                  <to>
                    <xdr:col>0</xdr:col>
                    <xdr:colOff>441960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0</xdr:col>
                    <xdr:colOff>213360</xdr:colOff>
                    <xdr:row>76</xdr:row>
                    <xdr:rowOff>15240</xdr:rowOff>
                  </from>
                  <to>
                    <xdr:col>0</xdr:col>
                    <xdr:colOff>441960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0</xdr:col>
                    <xdr:colOff>213360</xdr:colOff>
                    <xdr:row>76</xdr:row>
                    <xdr:rowOff>15240</xdr:rowOff>
                  </from>
                  <to>
                    <xdr:col>0</xdr:col>
                    <xdr:colOff>441960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0</xdr:col>
                    <xdr:colOff>213360</xdr:colOff>
                    <xdr:row>77</xdr:row>
                    <xdr:rowOff>15240</xdr:rowOff>
                  </from>
                  <to>
                    <xdr:col>0</xdr:col>
                    <xdr:colOff>441960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0</xdr:col>
                    <xdr:colOff>213360</xdr:colOff>
                    <xdr:row>78</xdr:row>
                    <xdr:rowOff>15240</xdr:rowOff>
                  </from>
                  <to>
                    <xdr:col>0</xdr:col>
                    <xdr:colOff>441960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0</xdr:col>
                    <xdr:colOff>213360</xdr:colOff>
                    <xdr:row>79</xdr:row>
                    <xdr:rowOff>15240</xdr:rowOff>
                  </from>
                  <to>
                    <xdr:col>0</xdr:col>
                    <xdr:colOff>441960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0</xdr:col>
                    <xdr:colOff>213360</xdr:colOff>
                    <xdr:row>80</xdr:row>
                    <xdr:rowOff>15240</xdr:rowOff>
                  </from>
                  <to>
                    <xdr:col>0</xdr:col>
                    <xdr:colOff>441960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0</xdr:col>
                    <xdr:colOff>213360</xdr:colOff>
                    <xdr:row>81</xdr:row>
                    <xdr:rowOff>15240</xdr:rowOff>
                  </from>
                  <to>
                    <xdr:col>0</xdr:col>
                    <xdr:colOff>441960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0</xdr:col>
                    <xdr:colOff>213360</xdr:colOff>
                    <xdr:row>82</xdr:row>
                    <xdr:rowOff>15240</xdr:rowOff>
                  </from>
                  <to>
                    <xdr:col>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0</xdr:col>
                    <xdr:colOff>213360</xdr:colOff>
                    <xdr:row>83</xdr:row>
                    <xdr:rowOff>15240</xdr:rowOff>
                  </from>
                  <to>
                    <xdr:col>0</xdr:col>
                    <xdr:colOff>441960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0" name="Check Box 88">
              <controlPr defaultSize="0" autoFill="0" autoLine="0" autoPict="0">
                <anchor moveWithCells="1">
                  <from>
                    <xdr:col>0</xdr:col>
                    <xdr:colOff>213360</xdr:colOff>
                    <xdr:row>84</xdr:row>
                    <xdr:rowOff>15240</xdr:rowOff>
                  </from>
                  <to>
                    <xdr:col>0</xdr:col>
                    <xdr:colOff>441960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1" name="Check Box 8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Check Box 9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Check Box 9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4" name="Check Box 92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5" name="Check Box 93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6" name="Check Box 94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7" name="Check Box 95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8" name="Check Box 96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Check Box 97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Check Box 10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Check Box 10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Check Box 102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Check Box 103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Check Box 104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Check Box 105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8" name="Check Box 106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9" name="Check Box 107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0" name="Check Box 108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1" name="Check Box 10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2" name="Check Box 11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3" name="Check Box 11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Check Box 115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Check Box 116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Check Box 117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Check Box 118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Check Box 11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Check Box 12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Check Box 12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Check Box 122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2" name="Check Box 123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3" name="Check Box 124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4" name="Check Box 125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5" name="Check Box 126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Check Box 127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7" name="Check Box 128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8" name="Check Box 12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9" name="Check Box 13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0" name="Check Box 13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1" name="Check Box 132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2" name="Check Box 133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3" name="Check Box 134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4" name="Check Box 135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5" name="Check Box 136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6" name="Check Box 137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7" name="Check Box 138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8" name="Check Box 139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9" name="Check Box 140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0" name="Check Box 141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1" name="Check Box 142">
              <controlPr defaultSize="0" autoFill="0" autoLine="0" autoPict="0">
                <anchor moveWithCells="1">
                  <from>
                    <xdr:col>0</xdr:col>
                    <xdr:colOff>213360</xdr:colOff>
                    <xdr:row>87</xdr:row>
                    <xdr:rowOff>0</xdr:rowOff>
                  </from>
                  <to>
                    <xdr:col>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2" name="Check Box 144">
              <controlPr defaultSize="0" autoFill="0" autoLine="0" autoPict="0">
                <anchor moveWithCells="1">
                  <from>
                    <xdr:col>0</xdr:col>
                    <xdr:colOff>213360</xdr:colOff>
                    <xdr:row>83</xdr:row>
                    <xdr:rowOff>182880</xdr:rowOff>
                  </from>
                  <to>
                    <xdr:col>0</xdr:col>
                    <xdr:colOff>441960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3" name="Check Box 145">
              <controlPr defaultSize="0" autoFill="0" autoLine="0" autoPict="0">
                <anchor moveWithCells="1">
                  <from>
                    <xdr:col>0</xdr:col>
                    <xdr:colOff>213360</xdr:colOff>
                    <xdr:row>84</xdr:row>
                    <xdr:rowOff>175260</xdr:rowOff>
                  </from>
                  <to>
                    <xdr:col>0</xdr:col>
                    <xdr:colOff>441960</xdr:colOff>
                    <xdr:row>85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7ADC3CC8F28429137F881BAE4CD2D" ma:contentTypeVersion="15" ma:contentTypeDescription="Create a new document." ma:contentTypeScope="" ma:versionID="080071d6bce212092da4ae94e906bc21">
  <xsd:schema xmlns:xsd="http://www.w3.org/2001/XMLSchema" xmlns:xs="http://www.w3.org/2001/XMLSchema" xmlns:p="http://schemas.microsoft.com/office/2006/metadata/properties" xmlns:ns2="6b170ba7-3bd9-42a1-b721-cb5ea572a564" xmlns:ns3="ef0219e5-0c6f-4013-97a2-9dd2321be9bd" targetNamespace="http://schemas.microsoft.com/office/2006/metadata/properties" ma:root="true" ma:fieldsID="37cd4eddcd9f5a006866dc9c914cd142" ns2:_="" ns3:_="">
    <xsd:import namespace="6b170ba7-3bd9-42a1-b721-cb5ea572a564"/>
    <xsd:import namespace="ef0219e5-0c6f-4013-97a2-9dd2321be9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0ba7-3bd9-42a1-b721-cb5ea572a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d0c1b02-1fb2-4f0a-9580-e7606383b2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219e5-0c6f-4013-97a2-9dd2321be9b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f5d477-c507-48ee-8b7b-40e916543f95}" ma:internalName="TaxCatchAll" ma:showField="CatchAllData" ma:web="ef0219e5-0c6f-4013-97a2-9dd2321be9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0219e5-0c6f-4013-97a2-9dd2321be9bd" xsi:nil="true"/>
    <lcf76f155ced4ddcb4097134ff3c332f xmlns="6b170ba7-3bd9-42a1-b721-cb5ea572a5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62CDC7-6C08-4430-AAAD-BAC2D4E2F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170ba7-3bd9-42a1-b721-cb5ea572a564"/>
    <ds:schemaRef ds:uri="ef0219e5-0c6f-4013-97a2-9dd2321be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F62DC2-7B1D-49B8-883A-E2932D9FCA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313C7-EC0B-469B-867B-650CB1629EAC}">
  <ds:schemaRefs>
    <ds:schemaRef ds:uri="http://schemas.microsoft.com/office/2006/metadata/properties"/>
    <ds:schemaRef ds:uri="http://schemas.microsoft.com/office/infopath/2007/PartnerControls"/>
    <ds:schemaRef ds:uri="ef0219e5-0c6f-4013-97a2-9dd2321be9bd"/>
    <ds:schemaRef ds:uri="6b170ba7-3bd9-42a1-b721-cb5ea572a5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Schools 2025</vt:lpstr>
      <vt:lpstr>'Schools 2025'!Print_Area</vt:lpstr>
    </vt:vector>
  </TitlesOfParts>
  <Company>British Airways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U840858</dc:creator>
  <cp:lastModifiedBy>Competitions Officer</cp:lastModifiedBy>
  <cp:lastPrinted>2019-03-18T11:18:14Z</cp:lastPrinted>
  <dcterms:created xsi:type="dcterms:W3CDTF">2013-03-30T19:00:06Z</dcterms:created>
  <dcterms:modified xsi:type="dcterms:W3CDTF">2025-04-14T08:22:28Z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0x0101009B37ADC3CC8F28429137F881BAE4CD2D</vt:lpwstr>
  </property>
  <property fmtid="{D5CDD505-2E9C-101B-9397-08002B2CF9AE}" pid="4" name="Order">
    <vt:r8>1812600</vt:r8>
  </property>
  <property fmtid="{D5CDD505-2E9C-101B-9397-08002B2CF9AE}" pid="5" name="MediaServiceImageTags">
    <vt:lpwstr/>
  </property>
</Properties>
</file>