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araccrs.sharepoint.com/sites/CCRS/Office Data/COMPETITIONS, TEAMS &amp; COACHING/8005-1 CCF_Schools' Meeting/2024/"/>
    </mc:Choice>
  </mc:AlternateContent>
  <xr:revisionPtr revIDLastSave="139" documentId="8_{1159CE49-9B2D-492A-96B6-C19E721A63B4}" xr6:coauthVersionLast="47" xr6:coauthVersionMax="47" xr10:uidLastSave="{3A6DF027-96D7-4B1F-AF4A-288F6A9B7A80}"/>
  <bookViews>
    <workbookView xWindow="2730" yWindow="2730" windowWidth="28800" windowHeight="11295" xr2:uid="{00000000-000D-0000-FFFF-FFFF00000000}"/>
  </bookViews>
  <sheets>
    <sheet name="Schools 2023" sheetId="1" r:id="rId1"/>
  </sheets>
  <definedNames>
    <definedName name="_xlnm.Print_Area" localSheetId="0">'Schools 2023'!$A$1:$F$82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F78" i="1"/>
  <c r="F79" i="1"/>
  <c r="F77" i="1"/>
  <c r="F76" i="1"/>
  <c r="F75" i="1"/>
  <c r="F73" i="1"/>
  <c r="F74" i="1"/>
  <c r="F72" i="1"/>
  <c r="F71" i="1"/>
  <c r="F65" i="1"/>
  <c r="F64" i="1"/>
  <c r="F63" i="1"/>
  <c r="F54" i="1"/>
  <c r="F53" i="1"/>
  <c r="F52" i="1"/>
  <c r="D77" i="1"/>
  <c r="D76" i="1"/>
  <c r="D73" i="1"/>
  <c r="F43" i="1"/>
  <c r="F42" i="1"/>
  <c r="F41" i="1"/>
  <c r="F40" i="1"/>
  <c r="S30" i="1"/>
  <c r="A29" i="1"/>
  <c r="D28" i="1"/>
  <c r="B28" i="1"/>
  <c r="A28" i="1"/>
  <c r="A23" i="1"/>
  <c r="F82" i="1" l="1"/>
</calcChain>
</file>

<file path=xl/sharedStrings.xml><?xml version="1.0" encoding="utf-8"?>
<sst xmlns="http://schemas.openxmlformats.org/spreadsheetml/2006/main" count="63" uniqueCount="56">
  <si>
    <t>Yes</t>
  </si>
  <si>
    <t>No</t>
  </si>
  <si>
    <t>email</t>
  </si>
  <si>
    <t>telephone</t>
  </si>
  <si>
    <t>Arrival Date</t>
  </si>
  <si>
    <t>Departure Date</t>
  </si>
  <si>
    <t>Contact Name</t>
  </si>
  <si>
    <t>Accommodation at Brunswick</t>
  </si>
  <si>
    <t>Breakfast</t>
  </si>
  <si>
    <t>Evening Meal</t>
  </si>
  <si>
    <t>0830 - 1000, 300 yards</t>
  </si>
  <si>
    <t>1030 - 1200, 300 yards</t>
  </si>
  <si>
    <t>1330 - 1500, 500 yards</t>
  </si>
  <si>
    <t>0830 - 1030, 300 yards</t>
  </si>
  <si>
    <t>1100 - 1200 and 1330 - 1430, 500 yards</t>
  </si>
  <si>
    <t>1500 - 1700, 600 Yards</t>
  </si>
  <si>
    <t>Competition</t>
  </si>
  <si>
    <t>Total Cost</t>
  </si>
  <si>
    <t>School Name (as you wish it to appear on prize lists)</t>
  </si>
  <si>
    <t>School Details, Messing and Accommodation Intentions</t>
  </si>
  <si>
    <t>No of Targets Required (estimate 8 shoots per session)</t>
  </si>
  <si>
    <t>No of Targets Required (estimate 11 shoots per session)</t>
  </si>
  <si>
    <t>Sessions Required (check all that apply)</t>
  </si>
  <si>
    <t>Messing at Brunswick</t>
  </si>
  <si>
    <t>Cottesloe Vase Entry (free for qualified schools)</t>
  </si>
  <si>
    <t>The Reserve and Reserve Extra (free)</t>
  </si>
  <si>
    <t>The Spencer Mellish (free)</t>
  </si>
  <si>
    <t>The Garry (Concurrent for UK Schools) (£10)</t>
  </si>
  <si>
    <t>School County</t>
  </si>
  <si>
    <r>
      <t xml:space="preserve">Complete and return to competitions.officer@ccrs.org.uk
</t>
    </r>
    <r>
      <rPr>
        <sz val="8"/>
        <rFont val="Arial"/>
        <family val="2"/>
      </rPr>
      <t>By completing this form you consent to CCRS storing your personal data.</t>
    </r>
  </si>
  <si>
    <t>Number of teams (where more than one is allowed)</t>
  </si>
  <si>
    <t>1530 - 1700, 600 yards</t>
  </si>
  <si>
    <t>Unlimited Entries, 1hr 30min per session, £30 per target, per session</t>
  </si>
  <si>
    <t>The Cadet Pairs (£30)</t>
  </si>
  <si>
    <t>CCF Schools' Meeting 2024 - Entry Form</t>
  </si>
  <si>
    <t>Cadet CTR Events - Mon 15 to Thu 18 Jul, Century Ranges</t>
  </si>
  <si>
    <t>Monday 15 July</t>
  </si>
  <si>
    <t>Tuesday 16 July</t>
  </si>
  <si>
    <t>Wednesday 17 July</t>
  </si>
  <si>
    <t>Thursday 18 July</t>
  </si>
  <si>
    <t>The Schools' Fours (£60)</t>
  </si>
  <si>
    <t>Unlimited Entries, 2hr per session, £45 per target, per session</t>
  </si>
  <si>
    <t>Sun 14 Jul</t>
  </si>
  <si>
    <t>Mon 15 Jul</t>
  </si>
  <si>
    <t>Tue 16 Jul</t>
  </si>
  <si>
    <t>Wed 17 Jul</t>
  </si>
  <si>
    <t>Thu 18 Jul</t>
  </si>
  <si>
    <t>Fri 19 Jul</t>
  </si>
  <si>
    <t>Sat 7 Jul Dinner</t>
  </si>
  <si>
    <t>Sun 8 Jul Breakfast</t>
  </si>
  <si>
    <t>The Schools' Pairs (£30)</t>
  </si>
  <si>
    <t>The Cadet Pairs (concurrent) (free)</t>
  </si>
  <si>
    <t>The Ashburton (UK) / Garry (O'seas) (£125)</t>
  </si>
  <si>
    <t>The Ashburton Fours (£60)</t>
  </si>
  <si>
    <t>The Cadet Fours (£60)</t>
  </si>
  <si>
    <t>Note - Messing contribution apply to all cadets if taken at Brunswick. £3.17 per cadet per day where a meal is taken. Messing will be collected separately after your Nominal Roll is returned. Cadets in receipt of unemployment allowance, and CFAV, do not pay messing.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</si>
</sst>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  <xf numFmtId="43" fontId="4" fillId="2" borderId="0" xfId="0" applyNumberFormat="1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3" xfId="0" applyFont="1" applyFill="1" applyBorder="1"/>
    <xf numFmtId="0" fontId="4" fillId="2" borderId="13" xfId="0" applyFont="1" applyFill="1" applyBorder="1" applyAlignment="1">
      <alignment vertical="center"/>
    </xf>
    <xf numFmtId="43" fontId="4" fillId="2" borderId="0" xfId="0" applyNumberFormat="1" applyFont="1" applyFill="1" applyAlignment="1">
      <alignment horizont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43" fontId="4" fillId="2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3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3" fontId="4" fillId="2" borderId="23" xfId="0" applyNumberFormat="1" applyFont="1" applyFill="1" applyBorder="1" applyAlignment="1">
      <alignment horizontal="center" vertical="center"/>
    </xf>
    <xf numFmtId="43" fontId="4" fillId="2" borderId="18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3" fontId="2" fillId="4" borderId="18" xfId="0" applyNumberFormat="1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44" fontId="6" fillId="2" borderId="29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4" fillId="4" borderId="17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2" fillId="4" borderId="6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center" wrapText="1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vertical="center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43" fontId="4" fillId="2" borderId="34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9" fillId="3" borderId="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79F8C42-263D-4D30-8D3E-88EB80139712}"/>
  </cellStyles>
  <dxfs count="8">
    <dxf>
      <font>
        <color theme="0"/>
      </font>
    </dxf>
    <dxf>
      <font>
        <condense val="0"/>
        <extend val="0"/>
        <color indexed="2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zoomScale="110" zoomScaleNormal="110" zoomScalePageLayoutView="130" workbookViewId="0">
      <selection activeCell="F77" sqref="F77"/>
    </sheetView>
  </sheetViews>
  <sheetFormatPr defaultColWidth="8.7109375" defaultRowHeight="12.75" x14ac:dyDescent="0.2"/>
  <cols>
    <col min="1" max="1" width="8.7109375" style="1" customWidth="1"/>
    <col min="2" max="2" width="18" style="1" customWidth="1"/>
    <col min="3" max="3" width="11.7109375" style="1" customWidth="1"/>
    <col min="4" max="4" width="11.28515625" style="1" bestFit="1" customWidth="1"/>
    <col min="5" max="5" width="23.140625" style="1" customWidth="1"/>
    <col min="6" max="6" width="21.140625" style="6" customWidth="1"/>
    <col min="7" max="7" width="26.28515625" style="1" customWidth="1"/>
    <col min="8" max="8" width="26.28515625" style="1" hidden="1" customWidth="1"/>
    <col min="9" max="9" width="19.7109375" style="1" hidden="1" customWidth="1"/>
    <col min="10" max="10" width="8.7109375" style="5" hidden="1" customWidth="1"/>
    <col min="11" max="11" width="8.7109375" style="8" hidden="1" customWidth="1"/>
    <col min="12" max="16" width="8.7109375" style="1" hidden="1" customWidth="1"/>
    <col min="17" max="18" width="8.7109375" style="1"/>
    <col min="19" max="19" width="0" style="1" hidden="1" customWidth="1"/>
    <col min="20" max="16384" width="8.7109375" style="1"/>
  </cols>
  <sheetData>
    <row r="1" spans="1:11" ht="31.5" customHeight="1" x14ac:dyDescent="0.2">
      <c r="A1" s="53" t="s">
        <v>34</v>
      </c>
      <c r="B1" s="54"/>
      <c r="C1" s="54"/>
      <c r="D1" s="54"/>
      <c r="E1" s="54"/>
      <c r="F1" s="55"/>
      <c r="G1" s="3"/>
      <c r="H1" s="3"/>
      <c r="I1" s="3"/>
    </row>
    <row r="2" spans="1:11" ht="30" customHeight="1" thickBot="1" x14ac:dyDescent="0.25">
      <c r="A2" s="56" t="s">
        <v>29</v>
      </c>
      <c r="B2" s="57"/>
      <c r="C2" s="57"/>
      <c r="D2" s="57"/>
      <c r="E2" s="57"/>
      <c r="F2" s="58"/>
    </row>
    <row r="3" spans="1:11" ht="6" customHeight="1" thickBot="1" x14ac:dyDescent="0.25">
      <c r="A3" s="8"/>
      <c r="B3" s="8"/>
      <c r="C3" s="8"/>
      <c r="D3" s="8"/>
      <c r="E3" s="8"/>
      <c r="F3" s="8"/>
    </row>
    <row r="4" spans="1:11" ht="15.75" customHeight="1" x14ac:dyDescent="0.2">
      <c r="A4" s="50" t="s">
        <v>19</v>
      </c>
      <c r="B4" s="51"/>
      <c r="C4" s="51"/>
      <c r="D4" s="51"/>
      <c r="E4" s="51"/>
      <c r="F4" s="52"/>
    </row>
    <row r="5" spans="1:11" ht="6.75" customHeight="1" x14ac:dyDescent="0.2">
      <c r="A5" s="18"/>
      <c r="B5" s="2"/>
      <c r="C5" s="2"/>
      <c r="D5" s="2"/>
      <c r="E5" s="2"/>
      <c r="F5" s="19"/>
    </row>
    <row r="6" spans="1:11" ht="15.75" customHeight="1" x14ac:dyDescent="0.2">
      <c r="A6" s="59" t="s">
        <v>55</v>
      </c>
      <c r="B6" s="60"/>
      <c r="C6" s="60"/>
      <c r="D6" s="60"/>
      <c r="E6" s="60"/>
      <c r="F6" s="61"/>
    </row>
    <row r="7" spans="1:11" ht="15.75" customHeight="1" x14ac:dyDescent="0.2">
      <c r="A7" s="59"/>
      <c r="B7" s="60"/>
      <c r="C7" s="60"/>
      <c r="D7" s="60"/>
      <c r="E7" s="60"/>
      <c r="F7" s="61"/>
    </row>
    <row r="8" spans="1:11" ht="15.75" customHeight="1" x14ac:dyDescent="0.2">
      <c r="A8" s="59"/>
      <c r="B8" s="60"/>
      <c r="C8" s="60"/>
      <c r="D8" s="60"/>
      <c r="E8" s="60"/>
      <c r="F8" s="61"/>
    </row>
    <row r="9" spans="1:11" ht="6.75" customHeight="1" x14ac:dyDescent="0.2">
      <c r="A9" s="29"/>
      <c r="B9" s="8"/>
      <c r="C9" s="8"/>
      <c r="D9" s="8"/>
      <c r="E9" s="8"/>
      <c r="F9" s="30"/>
    </row>
    <row r="10" spans="1:11" ht="15.75" customHeight="1" x14ac:dyDescent="0.2">
      <c r="A10" s="62" t="s">
        <v>18</v>
      </c>
      <c r="B10" s="63"/>
      <c r="C10" s="64"/>
      <c r="D10" s="65"/>
      <c r="E10" s="66"/>
      <c r="F10" s="25"/>
    </row>
    <row r="11" spans="1:11" ht="15.75" customHeight="1" x14ac:dyDescent="0.2">
      <c r="A11" s="62"/>
      <c r="B11" s="63"/>
      <c r="C11" s="67"/>
      <c r="D11" s="68"/>
      <c r="E11" s="69"/>
      <c r="F11" s="25"/>
    </row>
    <row r="12" spans="1:11" s="32" customFormat="1" ht="6.75" customHeight="1" x14ac:dyDescent="0.2">
      <c r="A12" s="31"/>
      <c r="B12" s="39"/>
      <c r="C12" s="40"/>
      <c r="D12" s="40"/>
      <c r="E12" s="40"/>
      <c r="F12" s="25"/>
      <c r="J12" s="33"/>
      <c r="K12" s="15"/>
    </row>
    <row r="13" spans="1:11" ht="15.75" customHeight="1" x14ac:dyDescent="0.2">
      <c r="A13" s="73" t="s">
        <v>28</v>
      </c>
      <c r="B13" s="74"/>
      <c r="C13" s="70"/>
      <c r="D13" s="71"/>
      <c r="E13" s="72"/>
      <c r="F13" s="25"/>
    </row>
    <row r="14" spans="1:11" s="32" customFormat="1" ht="6.75" customHeight="1" x14ac:dyDescent="0.2">
      <c r="A14" s="31"/>
      <c r="B14" s="39"/>
      <c r="C14" s="40"/>
      <c r="D14" s="40"/>
      <c r="E14" s="40"/>
      <c r="F14" s="25"/>
      <c r="J14" s="33"/>
      <c r="K14" s="15"/>
    </row>
    <row r="15" spans="1:11" s="32" customFormat="1" ht="15.75" customHeight="1" x14ac:dyDescent="0.2">
      <c r="A15" s="34" t="s">
        <v>24</v>
      </c>
      <c r="E15" s="4"/>
      <c r="F15" s="35"/>
      <c r="J15" s="33"/>
      <c r="K15" s="15"/>
    </row>
    <row r="16" spans="1:11" ht="6.75" customHeight="1" x14ac:dyDescent="0.2">
      <c r="A16" s="16"/>
      <c r="F16" s="17"/>
    </row>
    <row r="17" spans="1:19" ht="15.75" customHeight="1" x14ac:dyDescent="0.2">
      <c r="A17" s="16" t="s">
        <v>6</v>
      </c>
      <c r="C17" s="70"/>
      <c r="D17" s="71"/>
      <c r="E17" s="72"/>
      <c r="F17" s="17"/>
    </row>
    <row r="18" spans="1:19" ht="15.75" customHeight="1" x14ac:dyDescent="0.2">
      <c r="A18" s="16" t="s">
        <v>2</v>
      </c>
      <c r="C18" s="75"/>
      <c r="D18" s="71"/>
      <c r="E18" s="72"/>
      <c r="F18" s="17"/>
      <c r="K18" s="8" t="s">
        <v>8</v>
      </c>
    </row>
    <row r="19" spans="1:19" ht="15.75" customHeight="1" x14ac:dyDescent="0.2">
      <c r="A19" s="16" t="s">
        <v>3</v>
      </c>
      <c r="C19" s="70"/>
      <c r="D19" s="71"/>
      <c r="E19" s="72"/>
      <c r="F19" s="17"/>
      <c r="K19" s="8" t="s">
        <v>9</v>
      </c>
    </row>
    <row r="20" spans="1:19" ht="6.75" customHeight="1" x14ac:dyDescent="0.2">
      <c r="A20" s="16"/>
      <c r="F20" s="17"/>
    </row>
    <row r="21" spans="1:19" ht="15.75" customHeight="1" x14ac:dyDescent="0.2">
      <c r="A21" s="16" t="s">
        <v>23</v>
      </c>
      <c r="C21" s="4"/>
      <c r="D21" s="7"/>
      <c r="F21" s="17"/>
    </row>
    <row r="22" spans="1:19" ht="15.75" customHeight="1" x14ac:dyDescent="0.2">
      <c r="A22" s="16" t="s">
        <v>7</v>
      </c>
      <c r="C22" s="4"/>
      <c r="D22" s="7"/>
      <c r="F22" s="17"/>
      <c r="K22" s="8" t="s">
        <v>0</v>
      </c>
    </row>
    <row r="23" spans="1:19" ht="15.75" customHeight="1" x14ac:dyDescent="0.2">
      <c r="A23" s="16" t="str">
        <f>IF(C22="No","Accommodation Location","")</f>
        <v/>
      </c>
      <c r="C23" s="38"/>
      <c r="D23" s="41"/>
      <c r="E23" s="41"/>
      <c r="F23" s="17"/>
      <c r="K23" s="8" t="s">
        <v>1</v>
      </c>
    </row>
    <row r="24" spans="1:19" ht="6.75" customHeight="1" x14ac:dyDescent="0.2">
      <c r="A24" s="16"/>
      <c r="F24" s="17"/>
    </row>
    <row r="25" spans="1:19" ht="15.75" customHeight="1" x14ac:dyDescent="0.2">
      <c r="A25" s="16" t="s">
        <v>4</v>
      </c>
      <c r="C25" s="70"/>
      <c r="D25" s="71"/>
      <c r="E25" s="72"/>
      <c r="F25" s="17"/>
      <c r="K25" s="8" t="s">
        <v>42</v>
      </c>
    </row>
    <row r="26" spans="1:19" ht="15.75" customHeight="1" x14ac:dyDescent="0.2">
      <c r="A26" s="16" t="s">
        <v>5</v>
      </c>
      <c r="C26" s="70"/>
      <c r="D26" s="71"/>
      <c r="E26" s="72"/>
      <c r="F26" s="17"/>
      <c r="K26" s="8" t="s">
        <v>43</v>
      </c>
    </row>
    <row r="27" spans="1:19" ht="6.75" customHeight="1" x14ac:dyDescent="0.2">
      <c r="A27" s="16"/>
      <c r="F27" s="17"/>
      <c r="K27" s="8" t="s">
        <v>44</v>
      </c>
    </row>
    <row r="28" spans="1:19" ht="15.75" customHeight="1" x14ac:dyDescent="0.2">
      <c r="A28" s="16" t="str">
        <f>IF(C21="Yes","First Meal","")</f>
        <v/>
      </c>
      <c r="B28" s="77" t="str">
        <f>IF(C21="Yes","Date","")</f>
        <v/>
      </c>
      <c r="C28" s="4"/>
      <c r="D28" s="79" t="str">
        <f>IF(C21="Yes","Meal","")</f>
        <v/>
      </c>
      <c r="E28" s="42"/>
      <c r="F28" s="20"/>
      <c r="K28" s="8" t="s">
        <v>45</v>
      </c>
      <c r="S28" s="1" t="s">
        <v>48</v>
      </c>
    </row>
    <row r="29" spans="1:19" ht="15.75" customHeight="1" thickBot="1" x14ac:dyDescent="0.25">
      <c r="A29" s="43" t="str">
        <f>IF(C21="Yes","Last Meal","")</f>
        <v/>
      </c>
      <c r="B29" s="78"/>
      <c r="C29" s="44"/>
      <c r="D29" s="80"/>
      <c r="E29" s="45"/>
      <c r="F29" s="46"/>
      <c r="K29" s="8" t="s">
        <v>46</v>
      </c>
      <c r="S29" s="1" t="s">
        <v>49</v>
      </c>
    </row>
    <row r="30" spans="1:19" ht="6" customHeight="1" thickBot="1" x14ac:dyDescent="0.25">
      <c r="K30" s="8" t="s">
        <v>47</v>
      </c>
      <c r="S30" s="1" t="e">
        <f>IF(#REF!=S28,9,IF(#REF!=S29,8,""))</f>
        <v>#REF!</v>
      </c>
    </row>
    <row r="31" spans="1:19" ht="15.75" customHeight="1" x14ac:dyDescent="0.2">
      <c r="A31" s="50" t="s">
        <v>35</v>
      </c>
      <c r="B31" s="51"/>
      <c r="C31" s="51"/>
      <c r="D31" s="51"/>
      <c r="E31" s="51"/>
      <c r="F31" s="52"/>
    </row>
    <row r="32" spans="1:19" ht="6.75" customHeight="1" x14ac:dyDescent="0.2">
      <c r="A32" s="16"/>
      <c r="F32" s="17"/>
    </row>
    <row r="33" spans="1:11" ht="15.75" customHeight="1" x14ac:dyDescent="0.2">
      <c r="A33" s="47" t="s">
        <v>36</v>
      </c>
      <c r="B33" s="48"/>
      <c r="C33" s="48"/>
      <c r="D33" s="48"/>
      <c r="E33" s="48"/>
      <c r="F33" s="49"/>
    </row>
    <row r="34" spans="1:11" ht="6.75" customHeight="1" x14ac:dyDescent="0.2">
      <c r="A34" s="18"/>
      <c r="B34" s="2"/>
      <c r="C34" s="2"/>
      <c r="D34" s="2"/>
      <c r="E34" s="2"/>
      <c r="F34" s="19"/>
    </row>
    <row r="35" spans="1:11" ht="15.75" customHeight="1" x14ac:dyDescent="0.2">
      <c r="A35" s="81" t="s">
        <v>32</v>
      </c>
      <c r="B35" s="82"/>
      <c r="C35" s="82"/>
      <c r="D35" s="82"/>
      <c r="E35" s="82"/>
      <c r="F35" s="83"/>
    </row>
    <row r="36" spans="1:11" ht="7.5" customHeight="1" x14ac:dyDescent="0.2">
      <c r="A36" s="16"/>
      <c r="F36" s="17"/>
    </row>
    <row r="37" spans="1:11" ht="15.75" customHeight="1" x14ac:dyDescent="0.2">
      <c r="A37" s="16" t="s">
        <v>20</v>
      </c>
      <c r="E37" s="4"/>
      <c r="F37" s="20"/>
    </row>
    <row r="38" spans="1:11" ht="7.5" customHeight="1" x14ac:dyDescent="0.2">
      <c r="A38" s="16"/>
      <c r="E38" s="15"/>
      <c r="F38" s="17"/>
    </row>
    <row r="39" spans="1:11" ht="15.75" customHeight="1" x14ac:dyDescent="0.2">
      <c r="A39" s="16" t="s">
        <v>22</v>
      </c>
      <c r="F39" s="17"/>
    </row>
    <row r="40" spans="1:11" ht="15.75" customHeight="1" x14ac:dyDescent="0.2">
      <c r="A40" s="29"/>
      <c r="B40" s="9" t="s">
        <v>10</v>
      </c>
      <c r="F40" s="17">
        <f>IF(K40,30*$E$37,"")</f>
        <v>0</v>
      </c>
      <c r="J40" s="12"/>
      <c r="K40" s="13" t="b">
        <v>1</v>
      </c>
    </row>
    <row r="41" spans="1:11" ht="15.75" customHeight="1" x14ac:dyDescent="0.2">
      <c r="A41" s="29"/>
      <c r="B41" s="9" t="s">
        <v>11</v>
      </c>
      <c r="F41" s="17">
        <f>IF(K41,30*$E$37,"")</f>
        <v>0</v>
      </c>
      <c r="J41" s="12"/>
      <c r="K41" s="13" t="b">
        <v>1</v>
      </c>
    </row>
    <row r="42" spans="1:11" ht="15.75" customHeight="1" x14ac:dyDescent="0.2">
      <c r="A42" s="29"/>
      <c r="B42" s="9" t="s">
        <v>12</v>
      </c>
      <c r="F42" s="17">
        <f>IF(K42,30*$E$37,"")</f>
        <v>0</v>
      </c>
      <c r="J42" s="12"/>
      <c r="K42" s="13" t="b">
        <v>1</v>
      </c>
    </row>
    <row r="43" spans="1:11" ht="15.75" customHeight="1" x14ac:dyDescent="0.2">
      <c r="A43" s="21"/>
      <c r="B43" s="10" t="s">
        <v>31</v>
      </c>
      <c r="C43" s="11"/>
      <c r="D43" s="11"/>
      <c r="E43" s="11"/>
      <c r="F43" s="22">
        <f>IF(K43,30*$E$37,"")</f>
        <v>0</v>
      </c>
      <c r="J43" s="12"/>
      <c r="K43" s="13" t="b">
        <v>1</v>
      </c>
    </row>
    <row r="44" spans="1:11" ht="5.25" customHeight="1" x14ac:dyDescent="0.2">
      <c r="A44" s="16"/>
      <c r="F44" s="17"/>
    </row>
    <row r="45" spans="1:11" ht="15.75" customHeight="1" x14ac:dyDescent="0.2">
      <c r="A45" s="47" t="s">
        <v>37</v>
      </c>
      <c r="B45" s="48"/>
      <c r="C45" s="48"/>
      <c r="D45" s="48"/>
      <c r="E45" s="48"/>
      <c r="F45" s="49"/>
    </row>
    <row r="46" spans="1:11" ht="6.75" customHeight="1" x14ac:dyDescent="0.2">
      <c r="A46" s="16"/>
      <c r="F46" s="17"/>
    </row>
    <row r="47" spans="1:11" ht="15.75" customHeight="1" x14ac:dyDescent="0.2">
      <c r="A47" s="81" t="s">
        <v>41</v>
      </c>
      <c r="B47" s="82"/>
      <c r="C47" s="82"/>
      <c r="D47" s="82"/>
      <c r="E47" s="82"/>
      <c r="F47" s="83"/>
    </row>
    <row r="48" spans="1:11" ht="6.75" customHeight="1" x14ac:dyDescent="0.2">
      <c r="A48" s="16"/>
      <c r="F48" s="17"/>
    </row>
    <row r="49" spans="1:11" ht="15.75" customHeight="1" x14ac:dyDescent="0.2">
      <c r="A49" s="16" t="s">
        <v>21</v>
      </c>
      <c r="E49" s="4"/>
      <c r="F49" s="20"/>
    </row>
    <row r="50" spans="1:11" ht="6.75" customHeight="1" x14ac:dyDescent="0.2">
      <c r="A50" s="16"/>
      <c r="E50" s="15"/>
      <c r="F50" s="17"/>
    </row>
    <row r="51" spans="1:11" ht="15.75" customHeight="1" x14ac:dyDescent="0.2">
      <c r="A51" s="16" t="s">
        <v>22</v>
      </c>
      <c r="F51" s="17"/>
    </row>
    <row r="52" spans="1:11" ht="15.75" customHeight="1" x14ac:dyDescent="0.2">
      <c r="A52" s="29"/>
      <c r="B52" s="9" t="s">
        <v>13</v>
      </c>
      <c r="F52" s="17">
        <f>IF(K52,45*$E$49,"")</f>
        <v>0</v>
      </c>
      <c r="J52" s="12"/>
      <c r="K52" s="13" t="b">
        <v>1</v>
      </c>
    </row>
    <row r="53" spans="1:11" ht="15.75" customHeight="1" x14ac:dyDescent="0.2">
      <c r="A53" s="29"/>
      <c r="B53" s="9" t="s">
        <v>14</v>
      </c>
      <c r="F53" s="17">
        <f>IF(K53,45*$E$49,"")</f>
        <v>0</v>
      </c>
      <c r="J53" s="12"/>
      <c r="K53" s="13" t="b">
        <v>1</v>
      </c>
    </row>
    <row r="54" spans="1:11" ht="15.75" customHeight="1" x14ac:dyDescent="0.2">
      <c r="A54" s="21"/>
      <c r="B54" s="10" t="s">
        <v>15</v>
      </c>
      <c r="C54" s="11"/>
      <c r="D54" s="11"/>
      <c r="E54" s="11"/>
      <c r="F54" s="22">
        <f>IF(K54,45*$E$49,"")</f>
        <v>0</v>
      </c>
      <c r="J54" s="12"/>
      <c r="K54" s="13" t="b">
        <v>1</v>
      </c>
    </row>
    <row r="55" spans="1:11" ht="6.75" customHeight="1" x14ac:dyDescent="0.2">
      <c r="A55" s="16"/>
      <c r="F55" s="17"/>
    </row>
    <row r="56" spans="1:11" ht="15.75" customHeight="1" x14ac:dyDescent="0.2">
      <c r="A56" s="47" t="s">
        <v>38</v>
      </c>
      <c r="B56" s="48"/>
      <c r="C56" s="48"/>
      <c r="D56" s="48"/>
      <c r="E56" s="48"/>
      <c r="F56" s="49"/>
    </row>
    <row r="57" spans="1:11" ht="6.75" customHeight="1" x14ac:dyDescent="0.2">
      <c r="A57" s="16"/>
      <c r="F57" s="17"/>
    </row>
    <row r="58" spans="1:11" ht="15.75" customHeight="1" x14ac:dyDescent="0.2">
      <c r="A58" s="81" t="s">
        <v>41</v>
      </c>
      <c r="B58" s="82"/>
      <c r="C58" s="82"/>
      <c r="D58" s="82"/>
      <c r="E58" s="82"/>
      <c r="F58" s="83"/>
    </row>
    <row r="59" spans="1:11" ht="6.75" customHeight="1" x14ac:dyDescent="0.2">
      <c r="A59" s="16"/>
      <c r="F59" s="17"/>
    </row>
    <row r="60" spans="1:11" ht="15.75" customHeight="1" x14ac:dyDescent="0.2">
      <c r="A60" s="16" t="s">
        <v>21</v>
      </c>
      <c r="E60" s="4"/>
      <c r="F60" s="20"/>
    </row>
    <row r="61" spans="1:11" ht="6.75" customHeight="1" x14ac:dyDescent="0.2">
      <c r="A61" s="16"/>
      <c r="E61" s="15"/>
      <c r="F61" s="17"/>
    </row>
    <row r="62" spans="1:11" ht="15.75" customHeight="1" x14ac:dyDescent="0.2">
      <c r="A62" s="16" t="s">
        <v>22</v>
      </c>
      <c r="F62" s="17"/>
    </row>
    <row r="63" spans="1:11" ht="15.75" customHeight="1" x14ac:dyDescent="0.2">
      <c r="A63" s="29"/>
      <c r="B63" s="9" t="s">
        <v>13</v>
      </c>
      <c r="F63" s="17">
        <f>IF(K63,45*$E$60,"")</f>
        <v>0</v>
      </c>
      <c r="K63" s="13" t="b">
        <v>1</v>
      </c>
    </row>
    <row r="64" spans="1:11" ht="15.75" customHeight="1" x14ac:dyDescent="0.2">
      <c r="A64" s="29"/>
      <c r="B64" s="9" t="s">
        <v>14</v>
      </c>
      <c r="F64" s="17">
        <f>IF(K64,45*$E$60,"")</f>
        <v>0</v>
      </c>
      <c r="K64" s="13" t="b">
        <v>1</v>
      </c>
    </row>
    <row r="65" spans="1:11" ht="15.75" customHeight="1" x14ac:dyDescent="0.2">
      <c r="A65" s="21"/>
      <c r="B65" s="10" t="s">
        <v>15</v>
      </c>
      <c r="C65" s="11"/>
      <c r="D65" s="11"/>
      <c r="E65" s="11"/>
      <c r="F65" s="22">
        <f>IF(K65,45*$E$60,"")</f>
        <v>0</v>
      </c>
      <c r="K65" s="13" t="b">
        <v>1</v>
      </c>
    </row>
    <row r="66" spans="1:11" ht="6" customHeight="1" x14ac:dyDescent="0.2">
      <c r="A66" s="16"/>
      <c r="F66" s="17"/>
    </row>
    <row r="67" spans="1:11" ht="15.75" customHeight="1" x14ac:dyDescent="0.2">
      <c r="A67" s="47" t="s">
        <v>39</v>
      </c>
      <c r="B67" s="48"/>
      <c r="C67" s="48"/>
      <c r="D67" s="48"/>
      <c r="E67" s="48"/>
      <c r="F67" s="49"/>
    </row>
    <row r="68" spans="1:11" ht="6.75" customHeight="1" x14ac:dyDescent="0.2">
      <c r="A68" s="16"/>
      <c r="F68" s="17"/>
    </row>
    <row r="69" spans="1:11" ht="15.75" customHeight="1" x14ac:dyDescent="0.2">
      <c r="A69" s="16"/>
      <c r="B69" s="1" t="s">
        <v>16</v>
      </c>
      <c r="E69" s="76" t="s">
        <v>30</v>
      </c>
      <c r="F69" s="17"/>
    </row>
    <row r="70" spans="1:11" ht="6.75" customHeight="1" x14ac:dyDescent="0.2">
      <c r="A70" s="16"/>
      <c r="E70" s="76"/>
      <c r="F70" s="17"/>
    </row>
    <row r="71" spans="1:11" ht="15.75" customHeight="1" x14ac:dyDescent="0.2">
      <c r="A71" s="29"/>
      <c r="B71" s="1" t="s">
        <v>52</v>
      </c>
      <c r="E71" s="84"/>
      <c r="F71" s="23">
        <f>SUM(E71*125)</f>
        <v>0</v>
      </c>
      <c r="K71" s="13" t="b">
        <v>1</v>
      </c>
    </row>
    <row r="72" spans="1:11" ht="15.75" customHeight="1" x14ac:dyDescent="0.2">
      <c r="A72" s="29"/>
      <c r="B72" s="1" t="s">
        <v>53</v>
      </c>
      <c r="D72" s="37"/>
      <c r="E72" s="84"/>
      <c r="F72" s="23">
        <f>SUM(E72*60)</f>
        <v>0</v>
      </c>
      <c r="K72" s="13" t="b">
        <v>0</v>
      </c>
    </row>
    <row r="73" spans="1:11" ht="15.75" customHeight="1" x14ac:dyDescent="0.2">
      <c r="A73" s="29"/>
      <c r="B73" s="1" t="s">
        <v>40</v>
      </c>
      <c r="D73" s="1" t="str">
        <f>IF(K73,"No of Entries","")</f>
        <v/>
      </c>
      <c r="E73" s="85"/>
      <c r="F73" s="23">
        <f t="shared" ref="F73:F74" si="0">SUM(E73*60)</f>
        <v>0</v>
      </c>
      <c r="K73" s="13" t="b">
        <v>0</v>
      </c>
    </row>
    <row r="74" spans="1:11" ht="15.75" customHeight="1" x14ac:dyDescent="0.2">
      <c r="A74" s="29"/>
      <c r="B74" s="1" t="s">
        <v>54</v>
      </c>
      <c r="E74" s="86"/>
      <c r="F74" s="23">
        <f t="shared" si="0"/>
        <v>0</v>
      </c>
      <c r="K74" s="14" t="b">
        <v>1</v>
      </c>
    </row>
    <row r="75" spans="1:11" ht="15.75" customHeight="1" x14ac:dyDescent="0.2">
      <c r="A75" s="29"/>
      <c r="B75" s="1" t="s">
        <v>50</v>
      </c>
      <c r="E75" s="86"/>
      <c r="F75" s="23">
        <f>SUM(E75*30)</f>
        <v>0</v>
      </c>
      <c r="K75" s="13" t="b">
        <v>0</v>
      </c>
    </row>
    <row r="76" spans="1:11" ht="15.75" customHeight="1" x14ac:dyDescent="0.2">
      <c r="A76" s="29"/>
      <c r="B76" s="1" t="s">
        <v>33</v>
      </c>
      <c r="D76" s="1" t="str">
        <f>IF(K76,"No of Entries","")</f>
        <v/>
      </c>
      <c r="E76" s="85"/>
      <c r="F76" s="23">
        <f>SUM(E76*30)</f>
        <v>0</v>
      </c>
      <c r="K76" s="13" t="b">
        <v>0</v>
      </c>
    </row>
    <row r="77" spans="1:11" ht="15.75" customHeight="1" x14ac:dyDescent="0.2">
      <c r="A77" s="29"/>
      <c r="B77" s="1" t="s">
        <v>51</v>
      </c>
      <c r="D77" s="1" t="str">
        <f>IF(K77,"No of Entries","")</f>
        <v>No of Entries</v>
      </c>
      <c r="E77" s="85"/>
      <c r="F77" s="23">
        <f>SUM(E77*0)</f>
        <v>0</v>
      </c>
      <c r="K77" s="13" t="b">
        <v>1</v>
      </c>
    </row>
    <row r="78" spans="1:11" ht="15.75" customHeight="1" x14ac:dyDescent="0.2">
      <c r="A78" s="29"/>
      <c r="B78" s="1" t="s">
        <v>25</v>
      </c>
      <c r="E78" s="86"/>
      <c r="F78" s="23">
        <f t="shared" ref="F78:F79" si="1">SUM(E78*0)</f>
        <v>0</v>
      </c>
      <c r="K78" s="13" t="b">
        <v>1</v>
      </c>
    </row>
    <row r="79" spans="1:11" ht="15.75" customHeight="1" x14ac:dyDescent="0.2">
      <c r="A79" s="29"/>
      <c r="B79" s="1" t="s">
        <v>26</v>
      </c>
      <c r="E79" s="86"/>
      <c r="F79" s="23">
        <f t="shared" si="1"/>
        <v>0</v>
      </c>
      <c r="K79" s="13" t="b">
        <v>1</v>
      </c>
    </row>
    <row r="80" spans="1:11" ht="15.75" customHeight="1" thickBot="1" x14ac:dyDescent="0.25">
      <c r="A80" s="36"/>
      <c r="B80" s="24" t="s">
        <v>27</v>
      </c>
      <c r="C80" s="24"/>
      <c r="D80" s="24"/>
      <c r="E80" s="87"/>
      <c r="F80" s="23">
        <f>SUM(E80*10)</f>
        <v>0</v>
      </c>
      <c r="K80" s="13" t="b">
        <v>1</v>
      </c>
    </row>
    <row r="81" spans="1:6" ht="6.75" customHeight="1" thickBot="1" x14ac:dyDescent="0.25"/>
    <row r="82" spans="1:6" ht="20.25" customHeight="1" thickBot="1" x14ac:dyDescent="0.25">
      <c r="A82" s="26" t="s">
        <v>17</v>
      </c>
      <c r="B82" s="27"/>
      <c r="C82" s="27"/>
      <c r="D82" s="27"/>
      <c r="E82" s="27"/>
      <c r="F82" s="28">
        <f>SUM(F31:F81)</f>
        <v>0</v>
      </c>
    </row>
    <row r="83" spans="1:6" ht="15.75" customHeight="1" x14ac:dyDescent="0.2"/>
  </sheetData>
  <sheetProtection selectLockedCells="1"/>
  <mergeCells count="24">
    <mergeCell ref="E69:E70"/>
    <mergeCell ref="A67:F67"/>
    <mergeCell ref="A33:F33"/>
    <mergeCell ref="C19:E19"/>
    <mergeCell ref="B28:B29"/>
    <mergeCell ref="D28:D29"/>
    <mergeCell ref="C25:E25"/>
    <mergeCell ref="C26:E26"/>
    <mergeCell ref="A35:F35"/>
    <mergeCell ref="A47:F47"/>
    <mergeCell ref="A58:F58"/>
    <mergeCell ref="A45:F45"/>
    <mergeCell ref="A56:F56"/>
    <mergeCell ref="A31:F31"/>
    <mergeCell ref="A1:F1"/>
    <mergeCell ref="A2:F2"/>
    <mergeCell ref="A4:F4"/>
    <mergeCell ref="A6:F8"/>
    <mergeCell ref="A10:B11"/>
    <mergeCell ref="C10:E11"/>
    <mergeCell ref="C13:E13"/>
    <mergeCell ref="A13:B13"/>
    <mergeCell ref="C17:E17"/>
    <mergeCell ref="C18:E18"/>
  </mergeCells>
  <phoneticPr fontId="0" type="noConversion"/>
  <conditionalFormatting sqref="C28:C29">
    <cfRule type="expression" dxfId="7" priority="5">
      <formula>$C$21="No"</formula>
    </cfRule>
  </conditionalFormatting>
  <conditionalFormatting sqref="C23:E23">
    <cfRule type="expression" dxfId="6" priority="7">
      <formula>$C$22=$K$23</formula>
    </cfRule>
  </conditionalFormatting>
  <conditionalFormatting sqref="E28:E29">
    <cfRule type="expression" dxfId="5" priority="4">
      <formula>$C$21="No"</formula>
    </cfRule>
  </conditionalFormatting>
  <conditionalFormatting sqref="E73">
    <cfRule type="expression" dxfId="4" priority="9">
      <formula>$K$73</formula>
    </cfRule>
  </conditionalFormatting>
  <conditionalFormatting sqref="E76">
    <cfRule type="expression" dxfId="3" priority="3">
      <formula>$K$76</formula>
    </cfRule>
  </conditionalFormatting>
  <conditionalFormatting sqref="E77">
    <cfRule type="expression" dxfId="2" priority="2">
      <formula>$K$77</formula>
    </cfRule>
  </conditionalFormatting>
  <conditionalFormatting sqref="F10:F12 F14">
    <cfRule type="cellIs" dxfId="1" priority="8" stopIfTrue="1" operator="equal">
      <formula>"Select"</formula>
    </cfRule>
  </conditionalFormatting>
  <conditionalFormatting sqref="F71:F80">
    <cfRule type="expression" dxfId="0" priority="6">
      <formula>F71=0</formula>
    </cfRule>
  </conditionalFormatting>
  <dataValidations count="5">
    <dataValidation type="list" allowBlank="1" showInputMessage="1" showErrorMessage="1" sqref="C21:C22 E15" xr:uid="{BCFD5178-7C87-4025-BF19-00C010F6874A}">
      <formula1>$K$21:$K$23</formula1>
    </dataValidation>
    <dataValidation type="list" allowBlank="1" showInputMessage="1" showErrorMessage="1" sqref="C26:E26" xr:uid="{66A1E7BD-91F0-4576-AF3F-950E318F527E}">
      <formula1>$K$26:$K$30</formula1>
    </dataValidation>
    <dataValidation type="list" allowBlank="1" showInputMessage="1" showErrorMessage="1" sqref="C28:C29" xr:uid="{C00FEA7C-FEEA-46AC-BB14-2F4B405008BA}">
      <formula1>$K$24:$K$30</formula1>
    </dataValidation>
    <dataValidation type="list" allowBlank="1" showInputMessage="1" showErrorMessage="1" sqref="C25:E25" xr:uid="{F08F5BA7-519B-472D-8D11-5226CFCC4696}">
      <formula1>$K$24:$K$29</formula1>
    </dataValidation>
    <dataValidation type="list" allowBlank="1" showInputMessage="1" showErrorMessage="1" sqref="E28:E29" xr:uid="{7EAADD83-1E43-409F-B06E-0919563731BD}">
      <formula1>$K$17:$K$20</formula1>
    </dataValidation>
  </dataValidations>
  <pageMargins left="0.23622047244094491" right="0.23622047244094491" top="0.74803149606299213" bottom="0.74803149606299213" header="0.31496062992125984" footer="0.31496062992125984"/>
  <pageSetup paperSize="9" scale="7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0219e5-0c6f-4013-97a2-9dd2321be9bd" xsi:nil="true"/>
    <lcf76f155ced4ddcb4097134ff3c332f xmlns="6b170ba7-3bd9-42a1-b721-cb5ea572a5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37ADC3CC8F28429137F881BAE4CD2D" ma:contentTypeVersion="15" ma:contentTypeDescription="Create a new document." ma:contentTypeScope="" ma:versionID="a3b4da62bf710e8cd3f96f889c1304d4">
  <xsd:schema xmlns:xsd="http://www.w3.org/2001/XMLSchema" xmlns:xs="http://www.w3.org/2001/XMLSchema" xmlns:p="http://schemas.microsoft.com/office/2006/metadata/properties" xmlns:ns2="6b170ba7-3bd9-42a1-b721-cb5ea572a564" xmlns:ns3="ef0219e5-0c6f-4013-97a2-9dd2321be9bd" targetNamespace="http://schemas.microsoft.com/office/2006/metadata/properties" ma:root="true" ma:fieldsID="32204a74d3a4e562d27c9019bf25e2b7" ns2:_="" ns3:_="">
    <xsd:import namespace="6b170ba7-3bd9-42a1-b721-cb5ea572a564"/>
    <xsd:import namespace="ef0219e5-0c6f-4013-97a2-9dd2321be9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70ba7-3bd9-42a1-b721-cb5ea572a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d0c1b02-1fb2-4f0a-9580-e7606383b2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219e5-0c6f-4013-97a2-9dd2321be9b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af5d477-c507-48ee-8b7b-40e916543f95}" ma:internalName="TaxCatchAll" ma:showField="CatchAllData" ma:web="ef0219e5-0c6f-4013-97a2-9dd2321be9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04E81-680E-4385-B4F1-7CF406E5EEA7}">
  <ds:schemaRefs>
    <ds:schemaRef ds:uri="http://schemas.microsoft.com/office/2006/metadata/properties"/>
    <ds:schemaRef ds:uri="http://schemas.microsoft.com/office/infopath/2007/PartnerControls"/>
    <ds:schemaRef ds:uri="ef0219e5-0c6f-4013-97a2-9dd2321be9bd"/>
    <ds:schemaRef ds:uri="6b170ba7-3bd9-42a1-b721-cb5ea572a564"/>
  </ds:schemaRefs>
</ds:datastoreItem>
</file>

<file path=customXml/itemProps2.xml><?xml version="1.0" encoding="utf-8"?>
<ds:datastoreItem xmlns:ds="http://schemas.openxmlformats.org/officeDocument/2006/customXml" ds:itemID="{81243743-2E6A-4F36-BA7A-3D1F7EEC9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50CEA8-BC35-403B-B8A0-A6D53C16A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170ba7-3bd9-42a1-b721-cb5ea572a564"/>
    <ds:schemaRef ds:uri="ef0219e5-0c6f-4013-97a2-9dd2321be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Schools 2023</vt:lpstr>
      <vt:lpstr>'Schools 2023'!Print_Area</vt:lpstr>
    </vt:vector>
  </TitlesOfParts>
  <Company>British Airways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U840858</dc:creator>
  <cp:lastModifiedBy>Shooting Manager</cp:lastModifiedBy>
  <cp:lastPrinted>2019-03-18T11:18:14Z</cp:lastPrinted>
  <dcterms:created xsi:type="dcterms:W3CDTF">2013-03-30T19:00:06Z</dcterms:created>
  <dcterms:modified xsi:type="dcterms:W3CDTF">2024-04-10T11:46:51Z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0x0101009B37ADC3CC8F28429137F881BAE4CD2D</vt:lpwstr>
  </property>
  <property fmtid="{D5CDD505-2E9C-101B-9397-08002B2CF9AE}" pid="4" name="Order">
    <vt:r8>1821800</vt:r8>
  </property>
  <property fmtid="{D5CDD505-2E9C-101B-9397-08002B2CF9AE}" pid="5" name="MediaServiceImageTags">
    <vt:lpwstr/>
  </property>
</Properties>
</file>